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https://aamc1.sharepoint.com/sites/DOS/Shared Documents/ASR/FACTS/2025/Summary Data/"/>
    </mc:Choice>
  </mc:AlternateContent>
  <xr:revisionPtr revIDLastSave="36" documentId="13_ncr:1_{EB7533FD-0C14-47A4-A4A1-4CEA00E4CBBA}" xr6:coauthVersionLast="47" xr6:coauthVersionMax="47" xr10:uidLastSave="{718E8349-CC0B-4813-BB97-1D5456FE72DE}"/>
  <bookViews>
    <workbookView xWindow="-27330" yWindow="3210" windowWidth="24570" windowHeight="14025" tabRatio="249" xr2:uid="{00000000-000D-0000-FFFF-FFFF00000000}"/>
  </bookViews>
  <sheets>
    <sheet name="FACTS 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1" l="1"/>
  <c r="E5" i="1"/>
  <c r="F5" i="1"/>
  <c r="G5" i="1"/>
  <c r="H5" i="1"/>
  <c r="I5" i="1"/>
  <c r="J5" i="1"/>
  <c r="K5" i="1"/>
  <c r="L5" i="1"/>
  <c r="A1" i="1"/>
  <c r="A3" i="1"/>
  <c r="M5" i="1" l="1"/>
</calcChain>
</file>

<file path=xl/sharedStrings.xml><?xml version="1.0" encoding="utf-8"?>
<sst xmlns="http://schemas.openxmlformats.org/spreadsheetml/2006/main" count="6" uniqueCount="6">
  <si>
    <t>Applicants</t>
  </si>
  <si>
    <t>Matriculants</t>
  </si>
  <si>
    <t>Graduates</t>
  </si>
  <si>
    <t>Applicants, Matriculants, 
Enrollment, and Graduates</t>
  </si>
  <si>
    <t>Enrollment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</si>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</sst>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2"/>
      <color theme="1"/>
      <name val="Calibri"/>
      <family val="2"/>
      <scheme val="minor"/>
    </font>
    <font>
      <sz val="8"/>
      <color theme="1"/>
      <name val="Calibri"/>
      <family val="2"/>
      <scheme val="minor"/>
    </font>
    <font>
      <b/>
      <sz val="10"/>
      <color theme="8" tint="-0.499984740745262"/>
      <name val="Calibri"/>
      <family val="2"/>
      <scheme val="minor"/>
    </font>
    <font>
      <sz val="11"/>
      <color theme="8" tint="-0.499984740745262"/>
      <name val="Calibri"/>
      <family val="2"/>
      <scheme val="minor"/>
    </font>
    <font>
      <sz val="10"/>
      <color theme="8" tint="-0.499984740745262"/>
      <name val="Calibri"/>
      <family val="2"/>
      <scheme val="minor"/>
    </font>
    <font>
      <sz val="8"/>
      <name val="Calibri"/>
      <family val="2"/>
      <scheme val="minor"/>
    </font>
    <font>
      <b/>
      <sz val="11"/>
      <color theme="8" tint="-0.499984740745262"/>
      <name val="Calibri"/>
      <family val="2"/>
    </font>
    <font>
      <sz val="10"/>
      <name val="Calibri"/>
      <family val="2"/>
      <scheme val="minor"/>
    </font>
    <font>
      <sz val="11"/>
      <color theme="8" tint="-0.499984740745262"/>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right/>
      <top style="thin">
        <color theme="8" tint="0.39994506668294322"/>
      </top>
      <bottom/>
      <diagonal/>
    </border>
    <border>
      <left style="thin">
        <color theme="8" tint="0.59996337778862885"/>
      </left>
      <right/>
      <top style="thin">
        <color theme="8" tint="0.59996337778862885"/>
      </top>
      <bottom style="thin">
        <color theme="8" tint="0.59996337778862885"/>
      </bottom>
      <diagonal/>
    </border>
    <border>
      <left/>
      <right/>
      <top/>
      <bottom style="thin">
        <color theme="8" tint="0.39994506668294322"/>
      </bottom>
      <diagonal/>
    </border>
    <border>
      <left/>
      <right/>
      <top style="thin">
        <color theme="8" tint="0.59996337778862885"/>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4">
    <xf numFmtId="0" fontId="0" fillId="0" borderId="0" xfId="0"/>
    <xf numFmtId="0" fontId="18" fillId="0" borderId="0" xfId="0" applyFont="1" applyAlignment="1">
      <alignment vertical="center" wrapText="1"/>
    </xf>
    <xf numFmtId="0" fontId="20" fillId="0" borderId="0" xfId="0" applyFont="1"/>
    <xf numFmtId="0" fontId="20" fillId="0" borderId="0" xfId="0" applyFont="1" applyAlignment="1">
      <alignment wrapText="1"/>
    </xf>
    <xf numFmtId="3" fontId="21" fillId="0" borderId="0" xfId="0" applyNumberFormat="1" applyFont="1"/>
    <xf numFmtId="0" fontId="21" fillId="0" borderId="0" xfId="0" applyFont="1"/>
    <xf numFmtId="0" fontId="22" fillId="0" borderId="0" xfId="0" applyFont="1"/>
    <xf numFmtId="164" fontId="22" fillId="0" borderId="0" xfId="0" applyNumberFormat="1" applyFont="1"/>
    <xf numFmtId="3" fontId="22" fillId="0" borderId="0" xfId="0" applyNumberFormat="1" applyFont="1"/>
    <xf numFmtId="0" fontId="24" fillId="0" borderId="0" xfId="0" applyFont="1"/>
    <xf numFmtId="0" fontId="25" fillId="33" borderId="12" xfId="0" applyFont="1" applyFill="1" applyBorder="1" applyAlignment="1">
      <alignment horizontal="center" vertical="center"/>
    </xf>
    <xf numFmtId="0" fontId="25" fillId="33" borderId="14" xfId="0" applyFont="1" applyFill="1" applyBorder="1" applyAlignment="1">
      <alignment horizontal="center" vertical="center"/>
    </xf>
    <xf numFmtId="0" fontId="23" fillId="0" borderId="0" xfId="0" applyFont="1" applyAlignment="1">
      <alignment horizontal="right" indent="1"/>
    </xf>
    <xf numFmtId="0" fontId="17" fillId="0" borderId="0" xfId="0" applyFont="1"/>
    <xf numFmtId="3" fontId="23" fillId="0" borderId="0" xfId="0" quotePrefix="1" applyNumberFormat="1" applyFont="1" applyAlignment="1">
      <alignment horizontal="right"/>
    </xf>
    <xf numFmtId="3" fontId="27" fillId="33" borderId="15" xfId="0" applyNumberFormat="1" applyFont="1" applyFill="1" applyBorder="1" applyAlignment="1">
      <alignment horizontal="right" vertical="center"/>
    </xf>
    <xf numFmtId="3" fontId="27" fillId="33" borderId="16" xfId="0" applyNumberFormat="1" applyFont="1" applyFill="1" applyBorder="1" applyAlignment="1">
      <alignment horizontal="right" vertical="center"/>
    </xf>
    <xf numFmtId="3" fontId="27" fillId="33" borderId="0" xfId="0" applyNumberFormat="1" applyFont="1" applyFill="1" applyAlignment="1">
      <alignment horizontal="right" vertical="center"/>
    </xf>
    <xf numFmtId="0" fontId="19" fillId="0" borderId="0" xfId="0" applyFont="1" applyAlignment="1">
      <alignment horizontal="center" wrapText="1"/>
    </xf>
    <xf numFmtId="0" fontId="19" fillId="0" borderId="0" xfId="0" applyFont="1" applyAlignment="1">
      <alignment horizontal="center"/>
    </xf>
    <xf numFmtId="0" fontId="21" fillId="33" borderId="10" xfId="0" applyFont="1" applyFill="1" applyBorder="1" applyAlignment="1">
      <alignment horizontal="center" vertical="center" wrapText="1"/>
    </xf>
    <xf numFmtId="0" fontId="21" fillId="33" borderId="11" xfId="0" applyFont="1" applyFill="1" applyBorder="1" applyAlignment="1">
      <alignment horizontal="center" vertical="center" wrapText="1"/>
    </xf>
    <xf numFmtId="0" fontId="18" fillId="0" borderId="0" xfId="0" applyFont="1" applyAlignment="1">
      <alignment horizontal="left" vertical="center" wrapText="1"/>
    </xf>
    <xf numFmtId="0" fontId="26" fillId="0" borderId="13" xfId="0" applyFont="1" applyBorder="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8">
    <dxf>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dxf>
    <dxf>
      <numFmt numFmtId="3" formatCode="#,##0"/>
    </dxf>
    <dxf>
      <font>
        <strike val="0"/>
        <outline val="0"/>
        <shadow val="0"/>
        <u val="none"/>
        <vertAlign val="baseline"/>
        <sz val="10"/>
        <color theme="8" tint="-0.499984740745262"/>
        <name val="Calibri"/>
        <scheme val="minor"/>
      </font>
    </dxf>
    <dxf>
      <numFmt numFmtId="3" formatCode="#,##0"/>
    </dxf>
    <dxf>
      <font>
        <strike val="0"/>
        <outline val="0"/>
        <shadow val="0"/>
        <u val="none"/>
        <vertAlign val="baseline"/>
        <sz val="10"/>
        <color theme="8" tint="-0.499984740745262"/>
        <name val="Calibri"/>
        <scheme val="minor"/>
      </font>
    </dxf>
    <dxf>
      <numFmt numFmtId="3" formatCode="#,##0"/>
    </dxf>
    <dxf>
      <font>
        <strike val="0"/>
        <outline val="0"/>
        <shadow val="0"/>
        <u val="none"/>
        <vertAlign val="baseline"/>
        <sz val="10"/>
        <color theme="8" tint="-0.499984740745262"/>
        <name val="Calibri"/>
        <scheme val="minor"/>
      </font>
      <numFmt numFmtId="3" formatCode="#,##0"/>
    </dxf>
    <dxf>
      <font>
        <strike val="0"/>
        <outline val="0"/>
        <shadow val="0"/>
        <u val="none"/>
        <vertAlign val="baseline"/>
        <sz val="10"/>
        <color theme="8" tint="-0.499984740745262"/>
        <name val="Calibri"/>
        <scheme val="minor"/>
      </font>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433916</xdr:colOff>
      <xdr:row>0</xdr:row>
      <xdr:rowOff>63500</xdr:rowOff>
    </xdr:from>
    <xdr:to>
      <xdr:col>13</xdr:col>
      <xdr:colOff>360955</xdr:colOff>
      <xdr:row>1</xdr:row>
      <xdr:rowOff>65803</xdr:rowOff>
    </xdr:to>
    <xdr:pic>
      <xdr:nvPicPr>
        <xdr:cNvPr id="2" name="Picture 1" descr="AAMC">
          <a:extLst>
            <a:ext uri="{FF2B5EF4-FFF2-40B4-BE49-F238E27FC236}">
              <a16:creationId xmlns:a16="http://schemas.microsoft.com/office/drawing/2014/main" id="{84F7D3F1-882F-5761-A313-477E7CD7D96C}"/>
            </a:ext>
          </a:extLst>
        </xdr:cNvPr>
        <xdr:cNvPicPr>
          <a:picLocks noChangeAspect="1"/>
        </xdr:cNvPicPr>
      </xdr:nvPicPr>
      <xdr:blipFill>
        <a:blip xmlns:r="http://schemas.openxmlformats.org/officeDocument/2006/relationships" r:embed="rId1" cstate="print"/>
        <a:stretch>
          <a:fillRect/>
        </a:stretch>
      </xdr:blipFill>
      <xdr:spPr>
        <a:xfrm>
          <a:off x="9249833" y="63500"/>
          <a:ext cx="684277" cy="203386"/>
        </a:xfrm>
        <a:prstGeom prst="rect">
          <a:avLst/>
        </a:prstGeom>
        <a:ln>
          <a:prstDash val="soli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6:M12" headerRowCount="0" totalsRowShown="0" headerRowDxfId="27" dataDxfId="26">
  <tableColumns count="13">
    <tableColumn id="1" xr3:uid="{00000000-0010-0000-0000-000001000000}" name="Column1" headerRowDxfId="25" dataDxfId="24"/>
    <tableColumn id="2" xr3:uid="{00000000-0010-0000-0000-000002000000}" name="Column2" headerRowDxfId="23" dataDxfId="22"/>
    <tableColumn id="3" xr3:uid="{00000000-0010-0000-0000-000003000000}" name="Column3" headerRowDxfId="21" dataDxfId="20"/>
    <tableColumn id="7" xr3:uid="{00000000-0010-0000-0000-000007000000}" name="Column7" headerRowDxfId="19" dataDxfId="18"/>
    <tableColumn id="8" xr3:uid="{00000000-0010-0000-0000-000008000000}" name="Column8" headerRowDxfId="17" dataDxfId="16"/>
    <tableColumn id="9" xr3:uid="{00000000-0010-0000-0000-000009000000}" name="Column9" headerRowDxfId="15" dataDxfId="14"/>
    <tableColumn id="10" xr3:uid="{00000000-0010-0000-0000-00000A000000}" name="Column10" headerRowDxfId="13" dataDxfId="12"/>
    <tableColumn id="11" xr3:uid="{00000000-0010-0000-0000-00000B000000}" name="Column11" headerRowDxfId="11" dataDxfId="10"/>
    <tableColumn id="12" xr3:uid="{00000000-0010-0000-0000-00000C000000}" name="Column12" headerRowDxfId="9" dataDxfId="8"/>
    <tableColumn id="13" xr3:uid="{00000000-0010-0000-0000-00000D000000}" name="Column13" headerRowDxfId="7" dataDxfId="6"/>
    <tableColumn id="14" xr3:uid="{00000000-0010-0000-0000-00000E000000}" name="Column14" headerRowDxfId="5" dataDxfId="4"/>
    <tableColumn id="15" xr3:uid="{00000000-0010-0000-0000-00000F000000}" name="Column15" headerRowDxfId="3" dataDxfId="2"/>
    <tableColumn id="4" xr3:uid="{00000000-0010-0000-0000-000004000000}" name="Column4" headerRowDxfId="1" dataDxfId="0"/>
  </tableColumns>
  <tableStyleInfo name="TableStyleLight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showGridLines="0" tabSelected="1" zoomScale="90" zoomScaleNormal="90" workbookViewId="0">
      <selection sqref="A1:M1"/>
    </sheetView>
  </sheetViews>
  <sheetFormatPr defaultRowHeight="14.25" x14ac:dyDescent="0.45"/>
  <cols>
    <col min="1" max="1" width="14" customWidth="1"/>
    <col min="2" max="2" width="9.59765625" customWidth="1"/>
    <col min="3" max="3" width="3.73046875" customWidth="1"/>
    <col min="4" max="13" width="10.59765625" bestFit="1" customWidth="1"/>
  </cols>
  <sheetData>
    <row r="1" spans="1:13" ht="15.75" x14ac:dyDescent="0.5">
      <c r="A1" s="18" t="str">
        <f ca="1">IF(ISNUMBER(A2),"Table 1: Applicants, Matriculants, Enrollment, and Graduates of U.S. MD-Granting Medical Schools, "&amp;(A2-9)&amp;"-"&amp;(A2-8)&amp; " through " &amp;A2&amp;"-"&amp;(A2+1),"Table XX . Title" &amp; ", " &amp; (YEAR(NOW())-9) &amp; "-" &amp;(YEAR(NOW())-8) &amp; " through " &amp; YEAR(NOW()) &amp; "-" &amp;(YEAR(NOW())+1))</f>
        <v>Table 1: Applicants, Matriculants, Enrollment, and Graduates of U.S. MD-Granting Medical Schools, 2016-2017 through 2025-2026</v>
      </c>
      <c r="B1" s="19"/>
      <c r="C1" s="19"/>
      <c r="D1" s="19"/>
      <c r="E1" s="19"/>
      <c r="F1" s="19"/>
      <c r="G1" s="19"/>
      <c r="H1" s="19"/>
      <c r="I1" s="19"/>
      <c r="J1" s="19"/>
      <c r="K1" s="19"/>
      <c r="L1" s="19"/>
      <c r="M1" s="19"/>
    </row>
    <row r="2" spans="1:13" ht="18" customHeight="1" x14ac:dyDescent="0.45">
      <c r="A2" s="13">
        <v>2025</v>
      </c>
    </row>
    <row r="3" spans="1:13" ht="54" customHeight="1" x14ac:dyDescent="0.45">
      <c r="A3" s="22" t="str">
        <f ca="1">"The table below displays applicants, matriculants, enrollment, and graduates from " &amp; IF(ISNUMBER(A2),(A2-9)&amp;"-"&amp;(A2-8),(YEAR(NOW())-9) &amp; "-" &amp;(YEAR(NOW())-8)) &amp; " through " &amp; IF(ISNUMBER(A2),A2&amp;"-"&amp;(A2+1),YEAR(NOW()) &amp; "-" &amp;(YEAR(NOW())+1)) &amp; ". Enrollment includes the number of students in medical school, including students on a leave of absence, on October 31 of each year shown. Enrollment does not include students with graduated, "&amp;"dismissed, withdrawn, deceased, never enrolled, completed fifth pathway, did not complete fifth pathway, or degree revoked statuses." &amp; " Please email datarequest@aamc.org if you need further assistance or have additional inquiries."</f>
        <v>The table below displays applicants, matriculants, enrollment, and graduates from 2016-2017 through 2025-2026. Enrollment includes the number of students in medical school, including students on a leave of absence, on October 31 of each year shown. Enrollment does not include students with graduated, dismissed, withdrawn, deceased, never enrolled, completed fifth pathway, did not complete fifth pathway, or degree revoked statuses. Please email datarequest@aamc.org if you need further assistance or have additional inquiries.</v>
      </c>
      <c r="B3" s="22"/>
      <c r="C3" s="22"/>
      <c r="D3" s="22"/>
      <c r="E3" s="22"/>
      <c r="F3" s="22"/>
      <c r="G3" s="22"/>
      <c r="H3" s="22"/>
      <c r="I3" s="22"/>
      <c r="J3" s="22"/>
      <c r="K3" s="22"/>
      <c r="L3" s="22"/>
      <c r="M3" s="22"/>
    </row>
    <row r="4" spans="1:13" ht="2.25" customHeight="1" x14ac:dyDescent="0.45">
      <c r="A4" s="1"/>
      <c r="B4" s="1"/>
      <c r="C4" s="1"/>
      <c r="D4" s="1"/>
      <c r="E4" s="1"/>
      <c r="F4" s="1"/>
      <c r="G4" s="1"/>
      <c r="H4" s="1"/>
      <c r="I4" s="1"/>
      <c r="J4" s="1"/>
      <c r="K4" s="1"/>
      <c r="L4" s="1"/>
      <c r="M4" s="1"/>
    </row>
    <row r="5" spans="1:13" s="6" customFormat="1" ht="37.5" customHeight="1" x14ac:dyDescent="0.45">
      <c r="A5" s="20" t="s">
        <v>3</v>
      </c>
      <c r="B5" s="20"/>
      <c r="C5" s="21"/>
      <c r="D5" s="10" t="str">
        <f>IF(ISNUMBER(A2),(A2-9)&amp;"-"&amp;(A2-8),"&lt;yr-9&gt;")</f>
        <v>2016-2017</v>
      </c>
      <c r="E5" s="10" t="str">
        <f>IF(ISNUMBER(A2),(A2-8)&amp;"-"&amp;(A2-7),"&lt;yr-8&gt;")</f>
        <v>2017-2018</v>
      </c>
      <c r="F5" s="10" t="str">
        <f>IF(ISNUMBER(A2),(A2-7)&amp;"-"&amp;(A2-6),"&lt;yr-7&gt;")</f>
        <v>2018-2019</v>
      </c>
      <c r="G5" s="10" t="str">
        <f>IF(ISNUMBER(A2),(A2-6)&amp;"-"&amp;(A2-5),"&lt;yr-6&gt;")</f>
        <v>2019-2020</v>
      </c>
      <c r="H5" s="10" t="str">
        <f>IF(ISNUMBER(A2),(A2-5)&amp;"-"&amp;(A2-4),"&lt;yr-5&gt;")</f>
        <v>2020-2021</v>
      </c>
      <c r="I5" s="10" t="str">
        <f>IF(ISNUMBER(A2),(A2-4)&amp;"-"&amp;(A2-3),"&lt;yr-4&gt;")</f>
        <v>2021-2022</v>
      </c>
      <c r="J5" s="10" t="str">
        <f>IF(ISNUMBER(A2),(A2-3)&amp;"-"&amp;(A2-2),"&lt;yr-3&gt;")</f>
        <v>2022-2023</v>
      </c>
      <c r="K5" s="10" t="str">
        <f>IF(ISNUMBER(A2),(A2-2)&amp;"-"&amp;(A2-1),"&lt;yr-2&gt;")</f>
        <v>2023-2024</v>
      </c>
      <c r="L5" s="10" t="str">
        <f>IF(ISNUMBER(A2),(A2-1)&amp;"-"&amp;(A2),"&lt;yr-1&gt;")</f>
        <v>2024-2025</v>
      </c>
      <c r="M5" s="11" t="str">
        <f>IF(ISNUMBER(A2),A2&amp;"-"&amp;(A2+1),"&lt;yr&gt;")</f>
        <v>2025-2026</v>
      </c>
    </row>
    <row r="6" spans="1:13" s="7" customFormat="1" x14ac:dyDescent="0.45">
      <c r="A6" s="4" t="s">
        <v>0</v>
      </c>
      <c r="B6" s="4"/>
      <c r="C6" s="4"/>
      <c r="D6" s="16">
        <v>53042</v>
      </c>
      <c r="E6" s="16">
        <v>51680</v>
      </c>
      <c r="F6" s="16">
        <v>52777</v>
      </c>
      <c r="G6" s="16">
        <v>53368</v>
      </c>
      <c r="H6" s="16">
        <v>53030</v>
      </c>
      <c r="I6" s="16">
        <v>62443</v>
      </c>
      <c r="J6" s="16">
        <v>55189</v>
      </c>
      <c r="K6" s="16">
        <v>52577</v>
      </c>
      <c r="L6" s="16">
        <v>51946</v>
      </c>
      <c r="M6" s="16">
        <v>54699</v>
      </c>
    </row>
    <row r="7" spans="1:13" s="8" customFormat="1" x14ac:dyDescent="0.45">
      <c r="A7" s="5"/>
      <c r="B7" s="5"/>
      <c r="C7" s="5"/>
      <c r="D7" s="12"/>
      <c r="E7" s="12"/>
      <c r="F7" s="12"/>
      <c r="G7" s="12"/>
      <c r="H7" s="12"/>
      <c r="I7" s="12"/>
      <c r="J7" s="12"/>
      <c r="K7" s="12"/>
      <c r="L7" s="12"/>
      <c r="M7" s="12"/>
    </row>
    <row r="8" spans="1:13" s="7" customFormat="1" x14ac:dyDescent="0.45">
      <c r="A8" s="4" t="s">
        <v>1</v>
      </c>
      <c r="B8" s="4"/>
      <c r="C8" s="4"/>
      <c r="D8" s="17">
        <v>21030</v>
      </c>
      <c r="E8" s="17">
        <v>21338</v>
      </c>
      <c r="F8" s="17">
        <v>21622</v>
      </c>
      <c r="G8" s="17">
        <v>21869</v>
      </c>
      <c r="H8" s="17">
        <v>22239</v>
      </c>
      <c r="I8" s="17">
        <v>22666</v>
      </c>
      <c r="J8" s="17">
        <v>22710</v>
      </c>
      <c r="K8" s="17">
        <v>22980</v>
      </c>
      <c r="L8" s="17">
        <v>23156</v>
      </c>
      <c r="M8" s="17">
        <v>23441</v>
      </c>
    </row>
    <row r="9" spans="1:13" s="8" customFormat="1" x14ac:dyDescent="0.45">
      <c r="A9" s="5"/>
      <c r="B9" s="5"/>
      <c r="C9" s="5"/>
      <c r="D9" s="12"/>
      <c r="E9" s="12"/>
      <c r="F9" s="12"/>
      <c r="G9" s="12"/>
      <c r="H9" s="12"/>
      <c r="I9" s="12"/>
      <c r="J9" s="12"/>
      <c r="K9" s="12"/>
      <c r="L9" s="12"/>
      <c r="M9" s="12"/>
    </row>
    <row r="10" spans="1:13" s="7" customFormat="1" x14ac:dyDescent="0.45">
      <c r="A10" s="4" t="s">
        <v>4</v>
      </c>
      <c r="B10" s="4"/>
      <c r="C10" s="4"/>
      <c r="D10" s="17">
        <v>88181</v>
      </c>
      <c r="E10" s="17">
        <v>89729</v>
      </c>
      <c r="F10" s="17">
        <v>91218</v>
      </c>
      <c r="G10" s="17">
        <v>92621</v>
      </c>
      <c r="H10" s="17">
        <v>94064</v>
      </c>
      <c r="I10" s="17">
        <v>95334</v>
      </c>
      <c r="J10" s="17">
        <v>96376</v>
      </c>
      <c r="K10" s="17">
        <v>97772</v>
      </c>
      <c r="L10" s="17">
        <v>99454</v>
      </c>
      <c r="M10" s="17">
        <v>100728</v>
      </c>
    </row>
    <row r="11" spans="1:13" s="8" customFormat="1" x14ac:dyDescent="0.45">
      <c r="A11" s="5"/>
      <c r="B11" s="5"/>
      <c r="C11" s="5"/>
      <c r="D11" s="12"/>
      <c r="E11" s="12"/>
      <c r="F11" s="12"/>
      <c r="G11" s="12"/>
      <c r="H11" s="12"/>
      <c r="I11" s="12"/>
      <c r="J11" s="12"/>
      <c r="K11" s="12"/>
      <c r="L11" s="12"/>
      <c r="M11" s="12"/>
    </row>
    <row r="12" spans="1:13" s="7" customFormat="1" x14ac:dyDescent="0.45">
      <c r="A12" s="4" t="s">
        <v>2</v>
      </c>
      <c r="B12" s="4"/>
      <c r="C12" s="4"/>
      <c r="D12" s="15">
        <v>19262</v>
      </c>
      <c r="E12" s="15">
        <v>19562</v>
      </c>
      <c r="F12" s="15">
        <v>19935</v>
      </c>
      <c r="G12" s="15">
        <v>20390</v>
      </c>
      <c r="H12" s="15">
        <v>20926</v>
      </c>
      <c r="I12" s="15">
        <v>21057</v>
      </c>
      <c r="J12" s="15">
        <v>20927</v>
      </c>
      <c r="K12" s="15">
        <v>20872</v>
      </c>
      <c r="L12" s="15">
        <v>21599</v>
      </c>
      <c r="M12" s="14" t="s">
        <v>5</v>
      </c>
    </row>
    <row r="13" spans="1:13" x14ac:dyDescent="0.45">
      <c r="A13" s="23"/>
      <c r="B13" s="23"/>
      <c r="C13" s="23"/>
      <c r="D13" s="23"/>
      <c r="E13" s="23"/>
      <c r="F13" s="23"/>
      <c r="G13" s="23"/>
      <c r="H13" s="23"/>
      <c r="I13" s="23"/>
      <c r="J13" s="23"/>
      <c r="K13" s="23"/>
      <c r="L13" s="23"/>
      <c r="M13" s="23"/>
    </row>
    <row r="14" spans="1:13" s="2" customFormat="1" ht="10.5" x14ac:dyDescent="0.35">
      <c r="A14" s="9"/>
      <c r="C14" s="3"/>
    </row>
  </sheetData>
  <mergeCells count="4">
    <mergeCell ref="A1:M1"/>
    <mergeCell ref="A5:C5"/>
    <mergeCell ref="A3:M3"/>
    <mergeCell ref="A13:M13"/>
  </mergeCells>
  <printOptions horizontalCentered="1"/>
  <pageMargins left="0.25" right="0.25" top="0.75" bottom="0.75" header="0.3" footer="0.3"/>
  <pageSetup scale="90" orientation="landscape" r:id="rId1"/>
  <headerFooter>
    <oddFooter>&amp;L&amp;8
Source: AAMC &amp;D&amp;R&amp;8©2025 Association of American Medical Colleges. 
               This data may be reproduced and distributed with attribution for educational, noncommercial purposes only.</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c6319a1-d11a-4a5a-95e2-558c5a3c1b67">
      <Terms xmlns="http://schemas.microsoft.com/office/infopath/2007/PartnerControls"/>
    </lcf76f155ced4ddcb4097134ff3c332f>
    <TaxCatchAll xmlns="7f53906c-3413-4ea1-b896-8b4dbbba206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B94DC61855BD4FB54A53A6B02FB8B9" ma:contentTypeVersion="17" ma:contentTypeDescription="Create a new document." ma:contentTypeScope="" ma:versionID="d0c498ad708a7917d0bef762c086428f">
  <xsd:schema xmlns:xsd="http://www.w3.org/2001/XMLSchema" xmlns:xs="http://www.w3.org/2001/XMLSchema" xmlns:p="http://schemas.microsoft.com/office/2006/metadata/properties" xmlns:ns2="4c6319a1-d11a-4a5a-95e2-558c5a3c1b67" xmlns:ns3="7f53906c-3413-4ea1-b896-8b4dbbba206b" targetNamespace="http://schemas.microsoft.com/office/2006/metadata/properties" ma:root="true" ma:fieldsID="c320ed5c022c0d73a6f201994db37a8f" ns2:_="" ns3:_="">
    <xsd:import namespace="4c6319a1-d11a-4a5a-95e2-558c5a3c1b67"/>
    <xsd:import namespace="7f53906c-3413-4ea1-b896-8b4dbbba20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319a1-d11a-4a5a-95e2-558c5a3c1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53906c-3413-4ea1-b896-8b4dbbba206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fb84a68-e30e-4f5b-878f-029ba2a584fb}" ma:internalName="TaxCatchAll" ma:showField="CatchAllData" ma:web="7f53906c-3413-4ea1-b896-8b4dbbba206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094CC7-1B35-4C89-91FF-1E44E6BCACD1}">
  <ds:schemaRefs>
    <ds:schemaRef ds:uri="http://schemas.microsoft.com/office/2006/metadata/properties"/>
    <ds:schemaRef ds:uri="http://schemas.microsoft.com/office/infopath/2007/PartnerControls"/>
    <ds:schemaRef ds:uri="4c6319a1-d11a-4a5a-95e2-558c5a3c1b67"/>
    <ds:schemaRef ds:uri="7f53906c-3413-4ea1-b896-8b4dbbba206b"/>
  </ds:schemaRefs>
</ds:datastoreItem>
</file>

<file path=customXml/itemProps2.xml><?xml version="1.0" encoding="utf-8"?>
<ds:datastoreItem xmlns:ds="http://schemas.openxmlformats.org/officeDocument/2006/customXml" ds:itemID="{A9CF48CA-C385-40DD-9FE9-6B4E87D79D4E}">
  <ds:schemaRefs>
    <ds:schemaRef ds:uri="http://schemas.microsoft.com/sharepoint/v3/contenttype/forms"/>
  </ds:schemaRefs>
</ds:datastoreItem>
</file>

<file path=customXml/itemProps3.xml><?xml version="1.0" encoding="utf-8"?>
<ds:datastoreItem xmlns:ds="http://schemas.openxmlformats.org/officeDocument/2006/customXml" ds:itemID="{851CB887-37BE-4C8A-B4C3-23B6E3EFC2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FACTS 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Brent Bledsoe</dc:creator>
  <cp:lastModifiedBy>Brianna Gunter</cp:lastModifiedBy>
  <cp:lastPrinted>2020-11-02T20:34:40Z</cp:lastPrinted>
  <dcterms:created xsi:type="dcterms:W3CDTF">2009-11-05T19:53:12Z</dcterms:created>
  <dcterms:modified xsi:type="dcterms:W3CDTF">2025-11-03T19:46:56Z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0x0101001AB94DC61855BD4FB54A53A6B02FB8B9</vt:lpwstr>
  </property>
  <property fmtid="{D5CDD505-2E9C-101B-9397-08002B2CF9AE}" pid="3" name="MediaServiceImageTags">
    <vt:lpwstr/>
  </property>
</Properties>
</file>