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Y2Q\_report output\"/>
    </mc:Choice>
  </mc:AlternateContent>
  <xr:revisionPtr revIDLastSave="0" documentId="8_{75565E60-9159-431C-832F-EE11C1A13F13}" xr6:coauthVersionLast="47" xr6:coauthVersionMax="47" xr10:uidLastSave="{00000000-0000-0000-0000-000000000000}"/>
  <workbookProtection workbookAlgorithmName="SHA-512" workbookHashValue="SQSoBQMER1PRUS1ouV97CCaVooXvRAcbuI4XZcAS2ot3OTe1afdb9uKS/IimgpDfeGh3VZ5H9PoNZ4Ete+zq2Q==" workbookSaltValue="+99VmDQnJhz6bbEHDCvP6Q==" workbookSpinCount="100000" lockStructure="1"/>
  <bookViews>
    <workbookView xWindow="-110" yWindow="-110" windowWidth="19420" windowHeight="11620"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12" r:id="rId6"/>
    <sheet name="2" sheetId="113" r:id="rId7"/>
    <sheet name="3" sheetId="114" r:id="rId8"/>
    <sheet name="4" sheetId="115" r:id="rId9"/>
    <sheet name="5" sheetId="116" r:id="rId10"/>
    <sheet name="6" sheetId="117" r:id="rId11"/>
    <sheet name="7" sheetId="118" r:id="rId12"/>
    <sheet name="8" sheetId="119" r:id="rId13"/>
    <sheet name="9" sheetId="120" r:id="rId14"/>
    <sheet name="10" sheetId="121" r:id="rId15"/>
    <sheet name="11" sheetId="122" r:id="rId16"/>
    <sheet name="12" sheetId="123" r:id="rId17"/>
    <sheet name="References" sheetId="111" r:id="rId18"/>
  </sheets>
  <definedNames>
    <definedName name="MainDIR">Settings!$B$2</definedName>
    <definedName name="ORApassword">#REF!</definedName>
    <definedName name="ORAusername">#REF!</definedName>
    <definedName name="OUTfolder">Settings!$B$4</definedName>
    <definedName name="_xlnm.Print_Area" localSheetId="5">'1'!$A$1:$L$369</definedName>
    <definedName name="_xlnm.Print_Area" localSheetId="14">'10'!$A$1:$L$369</definedName>
    <definedName name="_xlnm.Print_Area" localSheetId="15">'11'!$A$1:$L$369</definedName>
    <definedName name="_xlnm.Print_Area" localSheetId="16">'12'!$A$1:$L$369</definedName>
    <definedName name="_xlnm.Print_Area" localSheetId="6">'2'!$A$1:$L$369</definedName>
    <definedName name="_xlnm.Print_Area" localSheetId="7">'3'!$A$1:$L$369</definedName>
    <definedName name="_xlnm.Print_Area" localSheetId="8">'4'!$A$1:$L$369</definedName>
    <definedName name="_xlnm.Print_Area" localSheetId="9">'5'!$A$1:$L$369</definedName>
    <definedName name="_xlnm.Print_Area" localSheetId="10">'6'!$A$1:$L$369</definedName>
    <definedName name="_xlnm.Print_Area" localSheetId="11">'7'!$A$1:$L$369</definedName>
    <definedName name="_xlnm.Print_Area" localSheetId="12">'8'!$A$1:$L$369</definedName>
    <definedName name="_xlnm.Print_Area" localSheetId="13">'9'!$A$1:$L$369</definedName>
    <definedName name="_xlnm.Print_Titles" localSheetId="5">'1'!$1:$3</definedName>
    <definedName name="_xlnm.Print_Titles" localSheetId="14">'10'!$1:$3</definedName>
    <definedName name="_xlnm.Print_Titles" localSheetId="15">'11'!$1:$3</definedName>
    <definedName name="_xlnm.Print_Titles" localSheetId="16">'12'!$1:$3</definedName>
    <definedName name="_xlnm.Print_Titles" localSheetId="6">'2'!$1:$3</definedName>
    <definedName name="_xlnm.Print_Titles" localSheetId="7">'3'!$1:$3</definedName>
    <definedName name="_xlnm.Print_Titles" localSheetId="8">'4'!$1:$3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3">'9'!$1:$3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abHead2">Settings!$B$19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MakeReports">Settings!$G$7</definedName>
    <definedName name="TRIG_MakeTemplate">Settings!$G$6</definedName>
    <definedName name="TRIG_meta">Settings!$G$2</definedName>
    <definedName name="TRIG_rawdata">Settings!$G$5</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5" l="1"/>
  <c r="B15" i="5"/>
  <c r="B17" i="5"/>
  <c r="A34" i="2" l="1"/>
  <c r="A30" i="3"/>
  <c r="B19" i="4" l="1"/>
  <c r="E19" i="4" s="1"/>
  <c r="B20" i="4"/>
  <c r="E20" i="4" s="1"/>
  <c r="B21" i="4"/>
  <c r="E21" i="4" s="1"/>
  <c r="B22" i="4"/>
  <c r="D22" i="4" s="1"/>
  <c r="B23" i="4"/>
  <c r="D23" i="4" s="1"/>
  <c r="D21" i="4" l="1"/>
  <c r="D20" i="4"/>
  <c r="D19" i="4"/>
  <c r="E22" i="4"/>
  <c r="E23" i="4"/>
  <c r="A33" i="1"/>
  <c r="B25" i="5"/>
  <c r="B5" i="111"/>
  <c r="A2" i="111"/>
  <c r="C1" i="111"/>
  <c r="C2" i="111" l="1"/>
  <c r="C2" i="4"/>
  <c r="C2" i="5"/>
  <c r="B11" i="4" l="1"/>
  <c r="E11" i="4" s="1"/>
  <c r="B12" i="4"/>
  <c r="E12" i="4" s="1"/>
  <c r="B13" i="4"/>
  <c r="E13" i="4" s="1"/>
  <c r="B14" i="4"/>
  <c r="E14" i="4" s="1"/>
  <c r="B15" i="4"/>
  <c r="E15" i="4" s="1"/>
  <c r="B16" i="4"/>
  <c r="E16" i="4" s="1"/>
  <c r="B17" i="4"/>
  <c r="E17" i="4" s="1"/>
  <c r="B18" i="4"/>
  <c r="E18" i="4" s="1"/>
  <c r="B24" i="4"/>
  <c r="D24" i="4" s="1"/>
  <c r="B25" i="4"/>
  <c r="B10" i="4"/>
  <c r="E10" i="4" s="1"/>
  <c r="A32" i="1" l="1"/>
  <c r="A31" i="1"/>
  <c r="D11" i="4" l="1"/>
  <c r="D12" i="4"/>
  <c r="D13" i="4"/>
  <c r="D15" i="4"/>
  <c r="D16" i="4"/>
  <c r="D17" i="4"/>
  <c r="D10" i="4"/>
  <c r="C7" i="4"/>
  <c r="D25" i="4" l="1"/>
  <c r="E25" i="4" s="1"/>
  <c r="D14" i="4"/>
  <c r="D18" i="4"/>
  <c r="E24" i="4"/>
  <c r="A18" i="2" l="1"/>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<sst xmlns="http://schemas.openxmlformats.org/spreadsheetml/2006/main" count="1392" uniqueCount="436">
  <si>
    <t>Click a link below to go to the corresponding worksheet.</t>
  </si>
  <si>
    <t>Tables</t>
  </si>
  <si>
    <t>Main DIR</t>
  </si>
  <si>
    <t>Template output</t>
  </si>
  <si>
    <t>Report output</t>
  </si>
  <si>
    <t>Report type</t>
  </si>
  <si>
    <t>1-ALL; 2-SCH; 3-CAM</t>
  </si>
  <si>
    <t>Subtitle</t>
  </si>
  <si>
    <t>_report output</t>
  </si>
  <si>
    <t>_saved templates</t>
  </si>
  <si>
    <t>Report release date</t>
  </si>
  <si>
    <t>Texts</t>
  </si>
  <si>
    <t>Demographic Data</t>
  </si>
  <si>
    <t>Region and Control of Medical School</t>
  </si>
  <si>
    <t>Hide for Sch / Cam</t>
  </si>
  <si>
    <t>Y</t>
  </si>
  <si>
    <t>-</t>
  </si>
  <si>
    <t>Section ID</t>
  </si>
  <si>
    <t>Section Name</t>
  </si>
  <si>
    <t>Physical Medicine and Rehabilitation or subspecialty</t>
  </si>
  <si>
    <t>Last row</t>
  </si>
  <si>
    <t>Total number of students who responded to the questionnaire:</t>
  </si>
  <si>
    <t>Count</t>
  </si>
  <si>
    <t>Responses</t>
  </si>
  <si>
    <t>Male</t>
  </si>
  <si>
    <t>Female</t>
  </si>
  <si>
    <t>Summary Statistics</t>
  </si>
  <si>
    <t>Number of respondents</t>
  </si>
  <si>
    <t>American Indian or Alaska Native</t>
  </si>
  <si>
    <t>Asian</t>
  </si>
  <si>
    <t>Black or African American</t>
  </si>
  <si>
    <t>Hispanic, Latino, or of Spanish origin</t>
  </si>
  <si>
    <t>Native Hawaiian or Other Pacific Islander</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</si>
  <si>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</si>
  <si>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</si>
  <si>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</si>
  <si>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</si>
  <si>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</si>
  <si>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</si>
  <si>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</si>
  <si>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</si>
  <si>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</si>
  <si>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</si>
  <si>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</si>
  <si>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</si>
  <si>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</si>
  <si>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Never</t>
  </si>
  <si>
    <t>Occasionally</t>
  </si>
  <si>
    <t>Often</t>
  </si>
  <si>
    <t>Reliability Estimate</t>
  </si>
  <si>
    <t>Mean</t>
  </si>
  <si>
    <t>Standard Deviation</t>
  </si>
  <si>
    <t>QOL - Level of fatigue (0 = Constant tiredness, 10 = No fatigue)</t>
  </si>
  <si>
    <t>QOL - Level of social support from family and friends (0 = No support, 10 = Highest level of support)</t>
  </si>
  <si>
    <t>QOL - Level of financial concerns (0 = Constant concerns, 10 = No concerns)</t>
  </si>
  <si>
    <t>Yes</t>
  </si>
  <si>
    <t>No</t>
  </si>
  <si>
    <t>Not important</t>
  </si>
  <si>
    <t>Somewhat important</t>
  </si>
  <si>
    <t>Very important</t>
  </si>
  <si>
    <t>Patient Care</t>
  </si>
  <si>
    <t>Research</t>
  </si>
  <si>
    <t>Teaching</t>
  </si>
  <si>
    <t>Medical School Faculty</t>
  </si>
  <si>
    <t>Administration (e.g., Department Chair, Dean)</t>
  </si>
  <si>
    <t>Military Service</t>
  </si>
  <si>
    <t>Public Health</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</si>
  <si>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</si>
  <si>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</si>
  <si>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</si>
  <si>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</si>
  <si>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</si>
  <si>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</si>
  <si>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</si>
  <si>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</si>
  <si>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</si>
  <si>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</si>
  <si>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</si>
  <si>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</si>
  <si>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</si>
  <si>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</si>
  <si>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</si>
  <si>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</si>
  <si>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</si>
  <si>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Surgery or subspecialty</t>
  </si>
  <si>
    <t>Thoracic Surgery or subspecialty</t>
  </si>
  <si>
    <t>Urology or subspecialty</t>
  </si>
  <si>
    <t>Undecided</t>
  </si>
  <si>
    <t>I do not plan to practice medicine</t>
  </si>
  <si>
    <t>Emergency Medicine or subspecialty</t>
  </si>
  <si>
    <t>Family Medicine or subspecialty</t>
  </si>
  <si>
    <t>Internal Medicine or subspecialty</t>
  </si>
  <si>
    <t>Internal Medicine/Pediatrics</t>
  </si>
  <si>
    <t>Medical Genetics or subspecialty</t>
  </si>
  <si>
    <t>Neurological Surgery</t>
  </si>
  <si>
    <t>Neurology or subspecialty</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</si>
  <si>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</si>
  <si>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</si>
  <si>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</si>
  <si>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</si>
  <si>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</si>
  <si>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</si>
  <si>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</si>
  <si>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</si>
  <si>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</si>
  <si>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</si>
  <si>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</si>
  <si>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</si>
  <si>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</si>
  <si>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</si>
  <si>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</si>
  <si>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</si>
  <si>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</si>
  <si>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</si>
  <si>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</si>
  <si>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Same gender identity as the sex assigned at birth</t>
  </si>
  <si>
    <t>Different gender identity from the sex assigned at birth</t>
  </si>
  <si>
    <t>Bisexual</t>
  </si>
  <si>
    <t>Gay or lesbian</t>
  </si>
  <si>
    <t>Heterosexual or straight</t>
  </si>
  <si>
    <t>Private</t>
  </si>
  <si>
    <t>Public</t>
  </si>
  <si>
    <t>Northeast</t>
  </si>
  <si>
    <t>South</t>
  </si>
  <si>
    <t>Central</t>
  </si>
  <si>
    <t>West</t>
  </si>
  <si>
    <t>Sch. / Camp. ID</t>
  </si>
  <si>
    <t>Full Name</t>
  </si>
  <si>
    <t>Short Rep Name</t>
  </si>
  <si>
    <t>Parent Name</t>
  </si>
  <si>
    <t>Template filename</t>
  </si>
  <si>
    <t>Rep filename</t>
  </si>
  <si>
    <t>Update rawdata tab</t>
  </si>
  <si>
    <t>update  campus tab</t>
  </si>
  <si>
    <t>Update schools tab</t>
  </si>
  <si>
    <t>Update metadata tab</t>
  </si>
  <si>
    <t>Parent ID</t>
  </si>
  <si>
    <t>Zoom level</t>
  </si>
  <si>
    <t>Selected Inst.</t>
  </si>
  <si>
    <t>Background</t>
  </si>
  <si>
    <t>Methodology</t>
  </si>
  <si>
    <t>Survey end date</t>
  </si>
  <si>
    <t>Survey start date</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</si>
  <si>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</si>
  <si>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</si>
  <si>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</si>
  <si>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</si>
  <si>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</si>
  <si>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</si>
  <si>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</si>
  <si>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Gender Identity/Sexual Orientation</t>
  </si>
  <si>
    <t xml:space="preserve">Association of </t>
  </si>
  <si>
    <t>American Medical Colleges</t>
  </si>
  <si>
    <t>2021</t>
  </si>
  <si>
    <t>H:\ASR Data Operations and Services\Student Surveys\Y2Q</t>
  </si>
  <si>
    <t>Medical School Year Two Questionnaire</t>
  </si>
  <si>
    <t>Y2Q</t>
  </si>
  <si>
    <t>Tab sub-header</t>
  </si>
  <si>
    <t>October 1</t>
  </si>
  <si>
    <t>Create Y2Q report template</t>
  </si>
  <si>
    <t>Produce Y2Q reports</t>
  </si>
  <si>
    <t>The Association of American Medical Colleges (AAMC) developed the Medical School Year Two Questionnaire (Y2Q) as a means for the AAMC, medical schools, and other organizations to identify and address issues critical to the future of medical education and the well-being of medical students. These issues include satisfaction with medical education, career and specialty plans, and perceptions of the medical school learning environment. The Y2Q can be used by medical schools, faculty, students, and researchers for benchmarking purposes and for improving medical education programs.</t>
  </si>
  <si>
    <t>Percentages displayed in the report may not sum to 100 due to rounding or to questions permitting more than one response. All percentages are rounded. As a result, a percentage of “0.0” does not necessarily indicate that no students responded to that survey option.</t>
  </si>
  <si>
    <t>Sometimes</t>
  </si>
  <si>
    <t>The Y2Q included questions regarding the lifestyles, personal characteristics, and learning environments of second-year medical students. Established research scales were included to assess tolerance for ambiguity, empathy, quality of life, perceived stress, perceptions of the learning environment, and burnout. Descriptions of each scale and scoring conventions are provided within the report. Where applicable, a reliability estimate (Cronbach’s alpha) is also provided as a measure of internal consistency. A reference list of articles describing these scales is provided at the end of this report.</t>
  </si>
  <si>
    <r>
      <rPr>
        <sz val="11"/>
        <rFont val="Arial"/>
        <family val="2"/>
      </rPr>
      <t xml:space="preserve">Any questions about this report can be directed to AAMC Student Surveys staff at </t>
    </r>
    <r>
      <rPr>
        <u/>
        <sz val="11"/>
        <color theme="10"/>
        <rFont val="Arial"/>
        <family val="2"/>
      </rPr>
      <t>Y2Q@aamc.org</t>
    </r>
    <r>
      <rPr>
        <sz val="11"/>
        <rFont val="Arial"/>
        <family val="2"/>
      </rPr>
      <t>.</t>
    </r>
  </si>
  <si>
    <t>Q13. Medical School Learning Environment Survey (MSLES)</t>
  </si>
  <si>
    <t>Marshall RE. Measuring the medical school learning environment. Journal of medical education. 1978;53(2):98-104.</t>
  </si>
  <si>
    <t>Q26: Quality of Life (QOL) Scale</t>
  </si>
  <si>
    <t>Thomas MR, Dyrbye LN, Huntington JL, et al. How do distress and well-being relate to medical student empathy? A
multicenter study. J Gen Intern Med. 2007;22(2):177-183.</t>
  </si>
  <si>
    <t>Q27: Perceived Stress Scale (PSS-4) Scale</t>
  </si>
  <si>
    <t>Cohen S, Kamarck T, Mermelstein R. A global measure of perceived stress. Journal of health and social behavior. 1983; 24(4):385-396.</t>
  </si>
  <si>
    <t>Warttig SL, Forshaw MJ, South J, White AK. New, normative, English-sample data for the Short Form Perceived Stress Scale (PSS-4). Journal of health psychology. 2013;18(12):1617-1628.</t>
  </si>
  <si>
    <t>Q28. Oldenburg Burnout Inventory for Medical Students Scale</t>
  </si>
  <si>
    <t>Halbesleben JRB, Demerouti E. The construct validity of an alternative measure of burnout: Investigating the English translation of the Oldenburg Burnout Inventory. Work and Stress. 2005;19(3):208-220.</t>
  </si>
  <si>
    <t>Executive Summary</t>
  </si>
  <si>
    <t>Overall Satisfaction with Medical Education</t>
  </si>
  <si>
    <t>Pre-Clinical Courses/Step 1 Exam/Mistreatment Policies</t>
  </si>
  <si>
    <t>Learning Environment/Professionalism of Faculty/Personal and Professional Development</t>
  </si>
  <si>
    <t>School Services/Medical School Financing</t>
  </si>
  <si>
    <t>Career Activities/Specialty Preference/Primary Care Interest/Career Considerations</t>
  </si>
  <si>
    <t>Quality of Life/Perceived Stress/Burnout</t>
  </si>
  <si>
    <t>Time Spent in Activities</t>
  </si>
  <si>
    <t>Behaviors Experienced During Medical School</t>
  </si>
  <si>
    <t>Students with Disabilities</t>
  </si>
  <si>
    <t>Under 21</t>
  </si>
  <si>
    <t>21 through 23</t>
  </si>
  <si>
    <t>24 through 26</t>
  </si>
  <si>
    <t>27 through 29</t>
  </si>
  <si>
    <t>Over 29</t>
  </si>
  <si>
    <t>Median age at second-year</t>
  </si>
  <si>
    <t>Non-U.S. citizen and Non-permanent resident</t>
  </si>
  <si>
    <t>Overall, I am satisfied with the quality of my medical education</t>
  </si>
  <si>
    <t>Strongly
disagree</t>
  </si>
  <si>
    <t>Disagree</t>
  </si>
  <si>
    <t>Neutral</t>
  </si>
  <si>
    <t>Agree</t>
  </si>
  <si>
    <t>Strongly
agree</t>
  </si>
  <si>
    <t>In-person pre-clerkship courses/lectures at YOUR medical school</t>
  </si>
  <si>
    <t>Almost
never</t>
  </si>
  <si>
    <t>Somewhat
often</t>
  </si>
  <si>
    <t>Most of 
the time</t>
  </si>
  <si>
    <t>Virtual pre-clerkship courses/lectures (e.g., podcast or video) at YOUR medical school</t>
  </si>
  <si>
    <t>Online medical education courses/lectures from OTHER medical schools</t>
  </si>
  <si>
    <t>Less than 
once a month</t>
  </si>
  <si>
    <t>At least 
once a month</t>
  </si>
  <si>
    <t>At least 
once a week</t>
  </si>
  <si>
    <t>Daily</t>
  </si>
  <si>
    <t>Online videos for medical education information (e.g., YouTube)</t>
  </si>
  <si>
    <t>Other online content for medical education information (e.g., Wikipedia)</t>
  </si>
  <si>
    <t>I have already taken Step 1</t>
  </si>
  <si>
    <t>I will take Step 1 before the end of the current calendar year</t>
  </si>
  <si>
    <t>I will take Step 1 sometime from January to March of next year</t>
  </si>
  <si>
    <t>I will take Step 1 sometime after March of next year</t>
  </si>
  <si>
    <t>My medical school prepares students to effectively communicate with people across a broad spectrum of backgrounds</t>
  </si>
  <si>
    <t>I often feel isolated at school</t>
  </si>
  <si>
    <t>My teachers and mentors have told me that they have high standards for my performance</t>
  </si>
  <si>
    <t>I often feel that my performance is being judged more closely than others</t>
  </si>
  <si>
    <t>My teachers and mentors have told me that they feel sure that I can perform well against high standards</t>
  </si>
  <si>
    <t>I closely share the professional values and interests of most of my classmates</t>
  </si>
  <si>
    <t>I often feel as if my performance is being judged as a member of the identity group that I belong to more than as an individual</t>
  </si>
  <si>
    <t>Students learn effective tools for recognizing their own bias in interacting with people of different identity groups</t>
  </si>
  <si>
    <t>The medical school experience, to this point, contributes to students' ability to work in disadvantaged communities</t>
  </si>
  <si>
    <t>Fairly
often</t>
  </si>
  <si>
    <t>Very
often</t>
  </si>
  <si>
    <t>Always</t>
  </si>
  <si>
    <t>Respecting patient confidentiality</t>
  </si>
  <si>
    <t>Using professional language/avoiding derogatory language</t>
  </si>
  <si>
    <t>Dressing in a professional manner</t>
  </si>
  <si>
    <t>Resolving conflicts in ways that respect the dignity of all involved</t>
  </si>
  <si>
    <t>Being respectful of house staff and other physicians</t>
  </si>
  <si>
    <t>Respecting diversity</t>
  </si>
  <si>
    <t>Being respectful of other health professions</t>
  </si>
  <si>
    <t>Being respectful of other specialties</t>
  </si>
  <si>
    <t>Being on time and managing a schedule well</t>
  </si>
  <si>
    <t>Providing direction and constructive feedback</t>
  </si>
  <si>
    <t>Showing respectful interaction with students</t>
  </si>
  <si>
    <t>Showing empathy and compassion</t>
  </si>
  <si>
    <t>My medical school has done a good job of fostering and nurturing my development as a person</t>
  </si>
  <si>
    <t>My medical school has done a good job of fostering and nurturing my development as a future physician</t>
  </si>
  <si>
    <t>Academic counseling*</t>
  </si>
  <si>
    <t>Very
dissatisfied</t>
  </si>
  <si>
    <t>Dissatisfied</t>
  </si>
  <si>
    <t>Satisfied</t>
  </si>
  <si>
    <t>Very
satisfied</t>
  </si>
  <si>
    <t>Student Support: Tutoring*</t>
  </si>
  <si>
    <t>Student Support: Faculty mentoring*</t>
  </si>
  <si>
    <t>Student Support: Financial aid administrative services*</t>
  </si>
  <si>
    <t>Student health insurance*</t>
  </si>
  <si>
    <t>Student health services*</t>
  </si>
  <si>
    <t>Student mental health services*</t>
  </si>
  <si>
    <t>Student programs/activities that promote effective stress management, a balanced lifestyle and overall well being*</t>
  </si>
  <si>
    <t>Full-time (at least 36 hours a week)</t>
  </si>
  <si>
    <t>Part-time (less than 36 hours a week)</t>
  </si>
  <si>
    <t>Full-time</t>
  </si>
  <si>
    <t>Vascular Surgery or subspecialty</t>
  </si>
  <si>
    <t>Primary care practice (i.e., office-based continuing care in general 
_x000D_  Family Medicine, general Internal Medicine, or general Pediatrics)</t>
  </si>
  <si>
    <t>Hospitalist (i.e., salaried, full-time care of hospitalized patients)</t>
  </si>
  <si>
    <t>Sub-specialty (e.g., Cardiology, Pediatric Oncology, Family
_x000D_  Medicine/Sports Medicine)</t>
  </si>
  <si>
    <t>If you could revisit your career choice, would you choose to attend medical school again?</t>
  </si>
  <si>
    <t>Probably
not</t>
  </si>
  <si>
    <t>Probably
yes</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</si>
  <si>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&lt;b&gt;The possible range of responses is 0 to 60, and higher scores are correlated with higher quality of life. &lt;/b&gt;Only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</si>
  <si>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&lt;b&gt;The possible range of scores is 0 to 16, and higher scores are correlated with higher perceived levels of stress.&lt;/b&gt;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</si>
  <si>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Sleep</t>
  </si>
  <si>
    <t>Less than 5 hours</t>
  </si>
  <si>
    <t>5.0 to 5.9 hours</t>
  </si>
  <si>
    <t>6.0 to 6.9 hours</t>
  </si>
  <si>
    <t>7.0 to 7.9 hours</t>
  </si>
  <si>
    <t>8.0 or more hours</t>
  </si>
  <si>
    <t>Median hours of sleep</t>
  </si>
  <si>
    <t>Educational activities (e.g., attending class, studying)</t>
  </si>
  <si>
    <t>Less than 7 hours</t>
  </si>
  <si>
    <t>7.0 to 8.9 hours</t>
  </si>
  <si>
    <t>9.0 to 10.9 hours</t>
  </si>
  <si>
    <t>11.0 to 12.9 hours</t>
  </si>
  <si>
    <t>13.0 or more hours</t>
  </si>
  <si>
    <t>Median hours of educational activities</t>
  </si>
  <si>
    <t>Non-educational activities (e.g., being with friends/family, solitary recreation)</t>
  </si>
  <si>
    <t>Less than 3 hours</t>
  </si>
  <si>
    <t>3.0 to 4.9 hours</t>
  </si>
  <si>
    <t>5.0 to 6.9 hours</t>
  </si>
  <si>
    <t>9.0 or more hours</t>
  </si>
  <si>
    <t>Median hours of non-educational activities</t>
  </si>
  <si>
    <t>Paid work</t>
  </si>
  <si>
    <t>Zero hours</t>
  </si>
  <si>
    <t>Less than 1 hour</t>
  </si>
  <si>
    <t>1.0 to 1.9 hours</t>
  </si>
  <si>
    <t>2.0 to 2.9 hours</t>
  </si>
  <si>
    <t>3.0 or more hours</t>
  </si>
  <si>
    <t>Median hours of paid work</t>
  </si>
  <si>
    <t>Exercise/sports</t>
  </si>
  <si>
    <t>Median hours of exercise/sports</t>
  </si>
  <si>
    <t>Median hours of other activities</t>
  </si>
  <si>
    <t>Been publicly embarrassed?</t>
  </si>
  <si>
    <t>Once</t>
  </si>
  <si>
    <t>Frequently</t>
  </si>
  <si>
    <t>Been publicly humiliated?</t>
  </si>
  <si>
    <t>Been threatened with physical harm?</t>
  </si>
  <si>
    <t>Been physically harmed?</t>
  </si>
  <si>
    <t>Been required to perform personal services?</t>
  </si>
  <si>
    <t>Been subjected to unwanted sexual advances?</t>
  </si>
  <si>
    <t>Been asked to exchange sexual favors for grades or other rewards?</t>
  </si>
  <si>
    <t>Been denied opportunities for training or rewards based on gender?</t>
  </si>
  <si>
    <t>Been subjected to offensive sexist remarks/names?</t>
  </si>
  <si>
    <t>Received lower evaluations or grades solely because of gender rather than performance?</t>
  </si>
  <si>
    <t>Been denied opportunities for training or rewards based on race or ethnicity?</t>
  </si>
  <si>
    <t>Been subjected to racially or ethnically offensive remarks/names?</t>
  </si>
  <si>
    <t>Received lower evaluations or grades solely because of race or ethnicity rather than performance?</t>
  </si>
  <si>
    <t xml:space="preserve">Been denied opportunities for training or rewards based on sexual orientation? </t>
  </si>
  <si>
    <t>Been subjected to offensive remarks/names related to sexual orientation?</t>
  </si>
  <si>
    <t>Received lower evaluations or grades solely because of sexual orientation rather than performance?</t>
  </si>
  <si>
    <t>Asexual</t>
  </si>
  <si>
    <t>Pansexual</t>
  </si>
  <si>
    <t>Queer</t>
  </si>
  <si>
    <t>I do not know</t>
  </si>
  <si>
    <t>Attention deficit/hyperactivity disorder</t>
  </si>
  <si>
    <t>Chronic health disability</t>
  </si>
  <si>
    <t>Deaf or hard of hearing</t>
  </si>
  <si>
    <t>Learning disability</t>
  </si>
  <si>
    <t>Mobility disability</t>
  </si>
  <si>
    <t>Psychological disability</t>
  </si>
  <si>
    <t>Visual disability</t>
  </si>
  <si>
    <t>My request for accommodations was denied</t>
  </si>
  <si>
    <t>My request for accommodations is under review</t>
  </si>
  <si>
    <t>I have not requested accommodations because I feel I do not 
 need accommodations</t>
  </si>
  <si>
    <t>I have not requested accommodations for other reasons</t>
  </si>
  <si>
    <t>There are disconnects between what I am taught about professional behaviors/attitudes and what I see being demonstrated_x000D_ by faculty</t>
  </si>
  <si>
    <t>Been subjected to negative or offensive behavior(s) based on your personal beliefs or personal characteristics other than_x000D_ your gender, race/ethnicity, or sexual orientation?</t>
  </si>
  <si>
    <t>January 5</t>
  </si>
  <si>
    <t>Y2Q year</t>
  </si>
  <si>
    <t>The 2021 Y2Q was administered during the second year of the COVID-19 pandemic. The AAMC sent email invitations and reminders to students using email addresses on record in SRS. The response rates varied among the participating medical schools. There were 10 medical schools with a response rate of 90% or above; 11 medical schools with response rates between 80% and 89%; 25 medical schools with response rates between 70% and 79%; 30 medical schools with response rates between 60% and 69%; 32 medical schools with response rates between 50% and 59%; 24 schools with response rates between 40% and 49%; and 23 medical schools with response rates below 40%. The median response rate across participating schools was 56.4%.</t>
  </si>
  <si>
    <t>To implement revised AAMC standards for the collection of gender identity and sexual orientation data, the 2021 Y2Q updated the questions and expanded the response options for these items. Starting in 2021, Y2Q respondents could select from the following gender identities, which were compared to the reported sex assigned at birth: Man, Woman, Trans man, Trans woman, Agender, Genderqueer/Gender non-conforming, Non-binary, and Other. In 2021, the sexual orientation response options were expanded to include: Asexual, Bisexual, Gay or lesbian, Heterosexual or straight, Pansexual, Queer, and Other. For new survey items, comparisons to prior years cannot be made. Blank rows and columns indicate that comparable data are not available</t>
  </si>
  <si>
    <t>The 2021 Y2Q was administered during the second year of the COVID-19 pandemic. Two new questions were added to the Y2Q asking respondents to comment on the ways the pandemic had both “negatively” and “positively impacted your medical school experiences and preparation for your career as a physician.” In separate reports, these comments are being provided to respondents’ schools, along with opinions also collected regarding the “strengths” and “areas for improvement” at the medical school.</t>
  </si>
  <si>
    <t>In-Person Class Attendance Is Up After Recent Decline.</t>
  </si>
  <si>
    <t xml:space="preserve">Compared to 2020, second-year medical students in 2021 were more likely to report that they were attending in-person classes for pre-clerkship courses or lectures. The total share of Y2Q respondents who said they attended in-person pre-clerkship courses or lectures at their medical school “most of the time” (28.6%) or “often” (10.4%) was 39.0%. In 2020, this figure was five points lower (34.2%). Less than a third (29.0%) of second-year students reported “almost never” attending in-person courses or lectures in 2021. This represents a difference of 8 points compared what was reported in 2020 (37.0%). </t>
  </si>
  <si>
    <t>As for instruction by methods other than in-person lectures, the percentage of 2021 respondents who said they participated in virtual pre-clerkship courses and lectures (e.g., podcast or video) at their own medical school either “most of the time” or “often” was 61.0%, down slightly from the 63.5% figure reported in 2020.</t>
  </si>
  <si>
    <t>Students Are Scheduling Their Step1 Exams Earlier.</t>
  </si>
  <si>
    <t xml:space="preserve">Compared with previous respondents to the Y2Q, second-year students in 2021 indicated plans that they would take the Step1 exam sooner rather than later. More than a third of students (34.9%) said they plan to take the exam before March of the following year. In 2020, this figure was closer to a quarter of students (26.9%). </t>
  </si>
  <si>
    <t>Student Satisfaction with School Services Declines.</t>
  </si>
  <si>
    <t>Nearly all respondents to the 2021 Y2Q said they planned to have a career providing patient care: 97.7%. Of this group, 86.9% also indicated they plan to provide patient care full-time rather than part-time. These numbers are very similar to, if slightly lower than, those reported by second-year students in previous years. As to what general specialty students are considering, 10.8% of respondents reported they were undecided. Otherwise, the more popular choices for future careers of second-year medical students were Internal Medicine (16.3%), Pediatrics (8.6%), Emergency Medicine (7.1%), Obstetrics and Gynecology (6.8%), Surgery (6.6%), Orthopaedic Surgery (6.3%), and Family Medicine (5.4%).</t>
  </si>
  <si>
    <t>Second-Year Medical Students Have Plans for Patient Care and Work/Life Balance.</t>
  </si>
  <si>
    <t>Second-Year Medical Students Self-Report Their Marital Status, Sexual Orientation, and Gender Identity.</t>
  </si>
  <si>
    <t>The marital status of second-year medical students in 2021 was 87.8% single, 11.2% legally married, 0.5% in a common law or civil union relationship, and 0.3% divorced or separated. Second-year students with dependents other than a spouse totaled 3.6% of respondents.</t>
  </si>
  <si>
    <t>Respondents to the 2021 Y2Q most frequently self-identified as heterosexual or straight (86.0%), with 6.5% identifying as bisexual, 3.9% identifying as gay or lesbian, 1.6% identifying as queer, 0.7% identifying as pansexual, and 1.6% identifying as “other.” Those who identified as having a gender identity that differed from the sex they had been assigned at birth were 1.3% of all respondents.</t>
  </si>
  <si>
    <t>Second-Year Medical Students Self-Report their Disabilities.</t>
  </si>
  <si>
    <t>In 2021, one in eight respondents (12.9%) answered “Yes” to the question, “Are you a person with a disability (e.g., ADHD, learning, psychological, chronic health, mobility, hearing, vision, etc.)?” Although 84.2% said “No,” another 2.9% of respondents indicated “I do not know.”</t>
  </si>
  <si>
    <t>The 15.8% of second-year medical students who responded “Yes” or “I do not know” to the disability question were also asked to identify their disabilities. A majority (59.2%) of this group cited attention deficit/hyperactivity disorder. Other disabilities selected by respondents were psychological disability (19.3%), chronic health disability (14.8%), and learning disability (6.5%).</t>
  </si>
  <si>
    <t xml:space="preserve">Students with disabilities were also asked whether their medical school had provided accommodations for their disability. A majority replied “No” (58.3%). Those who replied “No” were further asked to select the best reason why their school had not provided accommodations. Most (61.5%) selected the response: “I have not requested accommodations because I feel I do not need accommodations.” About a third (34.9%) said they had not requested accommodations “for other reasons”; this number was up by 10 points compared to data reported by respondents the previous year (24.6%). </t>
  </si>
  <si>
    <t>Providing Feedback</t>
  </si>
  <si>
    <t>We encourage constituents to provide feedback regarding the Y2Q reports. If you would like to provide feedback, please contact y2q@aamc.org.</t>
  </si>
  <si>
    <t>Overall Satisfaction with Medical Education Sees Slight Decline.</t>
  </si>
  <si>
    <t>Participants in the 2021 Y2Q were 57.9% female; by comparison, females were 53.6% of the eligible population. Students identifying as URiM (underrepresented in medicine) were 20.6% of 2021 respondents, compared to 21.9% of the eligible population. For this comparison, URiM is defined as any U.S. citizen or permanent resident who self-identified as one or more of the following race/ethnicity categories either alone or in combination with any other race/ethnicity category: American Indian or Alaska Native; Black or African American; Hispanic, Latino, or of Spanish Origin; Native Hawaiian or Other Pacific Islander.</t>
  </si>
  <si>
    <t>In 2021, the share of second-year medical students who reported using online medical education videos on a “daily” basis was 36.0%, down nearly five points from what was reported in 2020 (40.9%).</t>
  </si>
  <si>
    <t>In 2020, the Y2Q introduced new survey items asking students to indicate their satisfaction with eight services provided by the school, including tutoring, mental health services, and financial administrative services. Compared to 2020, students in 2021 expressed lower satisfaction across each of the eight areas. Areas where satisfaction decreased most compared to the previous year were programs for stress management and for academic counseling.</t>
  </si>
  <si>
    <t xml:space="preserve">In 2021, the share of second-year students who said they were either "satisfied" or "very satisfied" with the overall quality of their medical education was 80.2%. This was about three points lower than the figure reported in 2020 (83.4%). </t>
  </si>
  <si>
    <t xml:space="preserve">When asked about their career path after medical school, second-year medical students in 2021 most frequently cited “work/life balance” (52.9%, up about 3 points from 2020), having a “stable, secure future” (48.7%, up more than 4 points from 2020), and the “ability to pay off debt” (41.9%, up about 2 points from 2020) as “essential” considerations. Students who cited “working for social change” as “essential” were 25.5% of respondents. The career consideration most frequently reported as “not important” by second-year medical students in 2021 was “social recognition or status” (44.5%). </t>
  </si>
  <si>
    <t>2019 (%)</t>
  </si>
  <si>
    <t>2020 (%)</t>
  </si>
  <si>
    <t>2021 (%)</t>
  </si>
  <si>
    <t>0.5. Total number of students who responded to the questionnaire:</t>
  </si>
  <si>
    <t>1. Gender:
Note: This information is populated from other AAMC data sources (e.g., SRS).</t>
  </si>
  <si>
    <t>2. Age during second-year:
Note: This information is populated from other AAMC data sources (e.g., SRS).</t>
  </si>
  <si>
    <t>3. How do you self-identify?
Note: Percentages may not sum to 100% as multiple responses are allowed. This information is populated from other AAMC data sources (e.g., AMCAS).</t>
  </si>
  <si>
    <t>4. What is your current marital status?</t>
  </si>
  <si>
    <t>5. How many dependents do you have (not including a spouse/partner)?</t>
  </si>
  <si>
    <t>6. Please indicate the extent to which you agree with the following statement:</t>
  </si>
  <si>
    <t>Percentage of Respondents Selecting Each Rating</t>
  </si>
  <si>
    <t>Y2Q Year</t>
  </si>
  <si>
    <t xml:space="preserve">7. Please describe how often you attend:  </t>
  </si>
  <si>
    <t>8. Please describe how often you utilize the following online resources:</t>
  </si>
  <si>
    <t>9. When did you take, or when do you expect to take, the USMLE Step 1 exam?</t>
  </si>
  <si>
    <t>10. Are you aware that your school has policies regarding the mistreatment of medical students?</t>
  </si>
  <si>
    <t>11. Do you know the procedures at your school for reporting the mistreatment of medical students?</t>
  </si>
  <si>
    <t>12. Please indicate the extent to which you agree with the following statements about your medical school:</t>
  </si>
  <si>
    <t>13. Learning Environment Scales</t>
  </si>
  <si>
    <t xml:space="preserve">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&lt;b&gt;Higher scores for each subscale indicate more positive perceptions of the learning environment.&lt;/b&gt;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&lt;b&gt;Emotional Climate&lt;/b&gt;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and higher scores are correlated with positive perceptions of the learning environment. </t>
  </si>
  <si>
    <r>
      <t xml:space="preserve">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t>
    </r>
    <r>
      <rPr>
        <b/>
        <sz val="10"/>
        <color theme="1"/>
        <rFont val="Arial"/>
        <family val="2"/>
      </rPr>
      <t>Higher scores for each subscale indicate more positive perceptions of the learning environment.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Emotional Climate</t>
    </r>
    <r>
      <rPr>
        <sz val="10"/>
        <color theme="1"/>
        <rFont val="Arial"/>
        <family val="2"/>
      </rPr>
      <t xml:space="preserve">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and higher scores are correlated with positive perceptions of the learning environment. </t>
    </r>
  </si>
  <si>
    <t xml:space="preserve">&lt;b&gt;Student-Student Interaction&lt;/b&gt;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The possible range of responses for the student-student interaction subscale is 0 to 20, and higher scores are correlated with positive perceptions of the learning environment. </t>
  </si>
  <si>
    <r>
      <t>Student-Student Interaction</t>
    </r>
    <r>
      <rPr>
        <sz val="10"/>
        <color theme="1"/>
        <rFont val="Arial"/>
        <family val="2"/>
      </rPr>
      <t xml:space="preserve">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The possible range of responses for the student-student interaction subscale is 0 to 20, and higher scores are correlated with positive perceptions of the learning environment. </t>
    </r>
  </si>
  <si>
    <t xml:space="preserve">&lt;b&gt;Student-Faculty Interaction&lt;/b&gt;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</si>
  <si>
    <r>
      <t>Student-Faculty Interaction</t>
    </r>
    <r>
      <rPr>
        <sz val="10"/>
        <color theme="1"/>
        <rFont val="Arial"/>
        <family val="2"/>
      </rPr>
      <t xml:space="preserve">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r>
  </si>
  <si>
    <t>14. Think about how often you experience the following at your medical school. Determine your response by choosing one of the categories of frequency given below. Choose the category that best approximates your perceptions.</t>
  </si>
  <si>
    <t>15. Please rate how often the following professional behaviors/attitudes are demonstrated by your medical school's faculty.</t>
  </si>
  <si>
    <t>16. Indicate whether you agree or disagree with the following statement.</t>
  </si>
  <si>
    <t>17. Indicate your level of satisfaction with the following:
Note: For items with an asterisk (*) respondents had the option to select "Did not use"; these responses are not included in the report calculations and counts.</t>
  </si>
  <si>
    <t>18. How do you plan to finance your medical school education? Please enter a percentage for each applicable category to total 100%.
Note: The percentage is the average of the percentages for the category. Responses needed to total 100%.</t>
  </si>
  <si>
    <t>19. In which of the following activities do you plan to participate during your career? 
_x000D_Note: Percentages may not sum to 100% as multiple responses are allowed.</t>
  </si>
  <si>
    <t>20. Do you anticipate providing patient care full-time or part-time?
Note: Only those who selected "Patient Care" at Q19 could respond to this item.</t>
  </si>
  <si>
    <t>21. How exclusively do you expect to be involved in research?
Note: Only those who selected "Research" at Q19 could respond to this item.</t>
  </si>
  <si>
    <t>22. What general specialty are you considering?</t>
  </si>
  <si>
    <t>23.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Q22 could respond to this item.</t>
  </si>
  <si>
    <t>24. When thinking about your career path after medical school, how important are the following considerations?</t>
  </si>
  <si>
    <t>25. Indicate whether you agree or disagree with the following statement:</t>
  </si>
  <si>
    <t>26. Quality of Life (QOL) Scale</t>
  </si>
  <si>
    <r>
      <t xml:space="preserve">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t>
    </r>
    <r>
      <rPr>
        <b/>
        <sz val="10"/>
        <color theme="1"/>
        <rFont val="Arial"/>
        <family val="2"/>
      </rPr>
      <t xml:space="preserve">The possible range of responses is 0 to 60, and higher scores are correlated with higher quality of life. </t>
    </r>
    <r>
      <rPr>
        <sz val="10"/>
        <color theme="1"/>
        <rFont val="Arial"/>
        <family val="2"/>
      </rPr>
      <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r>
  </si>
  <si>
    <t xml:space="preserve">&lt;b&gt;Additional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&lt;b&gt;The possible range of responses is 0 to 10, and higher scores represent more positive outcomes: no fatigue, higher levels of social support from family and friends, and no financial concerns.&lt;/b&gt; The summary statistics displayed below include the mean score, the standard deviation, and the number of respondents. Because the additional QOL items are calculated individually, the internal consistency estimate is not provided.  </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</si>
  <si>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t>
    </r>
    <r>
      <rPr>
        <b/>
        <sz val="10"/>
        <color theme="1"/>
        <rFont val="Arial"/>
        <family val="2"/>
      </rPr>
      <t>The possible range of responses is 0 to 10, and higher scores represent more positive outcomes: no fatigue, higher levels of social support from family and friends, and no financial concerns.</t>
    </r>
    <r>
      <rPr>
        <sz val="10"/>
        <color theme="1"/>
        <rFont val="Arial"/>
        <family val="2"/>
      </rPr>
      <t xml:space="preserve"> The summary statistics displayed below include the mean score, the standard deviation, and the number of respondents. Because the additional QOL items are calculated individually, the internal consistency estimate is not provided.  </t>
    </r>
  </si>
  <si>
    <t>27. Perceived Stress Scale - 4</t>
  </si>
  <si>
    <r>
      <t xml:space="preserve">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t>
    </r>
    <r>
      <rPr>
        <b/>
        <sz val="10"/>
        <color theme="1"/>
        <rFont val="Arial"/>
        <family val="2"/>
      </rPr>
      <t>The possible range of scores is 0 to 16, and higher scores are correlated with higher perceived levels of stress.</t>
    </r>
    <r>
      <rPr>
        <sz val="10"/>
        <color theme="1"/>
        <rFont val="Arial"/>
        <family val="2"/>
      </rPr>
      <t xml:space="preserve">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r>
  </si>
  <si>
    <t>28. Oldenburg Burnout Inventory for Medical Students Scale</t>
  </si>
  <si>
    <t>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&lt;b&gt;Higher scores are correlated with higher levels of burnout.&lt;/b&gt;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&lt;b&gt;Disengagement&lt;/b&gt;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</si>
  <si>
    <r>
      <t xml:space="preserve">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t>
    </r>
    <r>
      <rPr>
        <b/>
        <sz val="10"/>
        <color theme="1"/>
        <rFont val="Arial"/>
        <family val="2"/>
      </rPr>
      <t>Higher scores are correlated with higher levels of burnout.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Disengagement</t>
    </r>
    <r>
      <rPr>
        <sz val="10"/>
        <color theme="1"/>
        <rFont val="Arial"/>
        <family val="2"/>
      </rPr>
      <t xml:space="preserve">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r>
  </si>
  <si>
    <t>&lt;b&gt;Exhaustion&lt;/b&gt;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</si>
  <si>
    <r>
      <t>Exhaustion</t>
    </r>
    <r>
      <rPr>
        <sz val="10"/>
        <color theme="1"/>
        <rFont val="Arial"/>
        <family val="2"/>
      </rPr>
      <t xml:space="preserve">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r>
  </si>
  <si>
    <t>29. In thinking about a typical week during your pre-clerkship education, please provide the average number of hours PER DAY that you spent doing the following activities._x000D_
Note: Responses needed to total 24 hours._x000D_</t>
  </si>
  <si>
    <t xml:space="preserve">30. For each of the following behaviors, please indicate the frequency you personally experienced that behavior during medical school. Include in your response any behaviors performed by faculty, nurses, residents/interns, other institution employees or staff, and other students. Please do not include behaviors performed by patients. 
During medical school, how frequently have you... </t>
  </si>
  <si>
    <t>31. Percent of respondents who indicated they personally experienced any of the listed behaviors, excluding "publicly embarrassed." The data are derived from the responses to the survey question reported in Q30 above.</t>
  </si>
  <si>
    <t>32. Gender Identity:
Note: The results are derived from two questions: "What sex were you assigned at birth?" (response options "Male" or "Female") and "What best describes your current gender identity?" (response options "Man," "Woman," "Trans man," "Trans woman," "Agender," "Genderqueer/gender non-conforming," "Non-binary," or "Other").</t>
  </si>
  <si>
    <t>33. What best describes your current sexual orientation?</t>
  </si>
  <si>
    <t xml:space="preserve">34. Are you a person with a disability (e.g., ADHD, learning, psychological, chronic health, mobility, hearing, vision, etc.)? </t>
  </si>
  <si>
    <t>35. Which of the following best describes your disability? If you have more than one type, select all that apply.
Note: Only those who answered "Yes" or "I do not know" to Q34 above could respond to this item.</t>
  </si>
  <si>
    <t>36. Has your medical school provided accommodations for your disability?
Note: Only those who answered "Yes" or "I do not know" to Q34 above could respond to this item.</t>
  </si>
  <si>
    <t>37. Which of the following best describes why your medical school did not or has not provided accommodations:
Note: Only those who answered "No" to Q36 above could respond to this question.</t>
  </si>
  <si>
    <t>38. Control of medical school: 
Note: This information is populated from other AAMC data sources.</t>
  </si>
  <si>
    <t>39. Region of medical school:
Note: This information is populated from other AAMC data sources.</t>
  </si>
  <si>
    <t>Scale Score</t>
  </si>
  <si>
    <t>TABLE
1</t>
  </si>
  <si>
    <t>2021 Medical School Year Two Questionnaire</t>
  </si>
  <si>
    <t>All Medical Schools</t>
  </si>
  <si>
    <t>TABLE
2</t>
  </si>
  <si>
    <t>TABLE
3</t>
  </si>
  <si>
    <t/>
  </si>
  <si>
    <t>TABLE
4</t>
  </si>
  <si>
    <t>TABLE
5</t>
  </si>
  <si>
    <t>TABLE
6</t>
  </si>
  <si>
    <t>TABLE
7</t>
  </si>
  <si>
    <t>TABLE
8</t>
  </si>
  <si>
    <t>TABLE
9</t>
  </si>
  <si>
    <t>TABLE
10</t>
  </si>
  <si>
    <t>TABLE
11</t>
  </si>
  <si>
    <t>TABLE
12</t>
  </si>
  <si>
    <t>March 2022</t>
  </si>
  <si>
    <t>2021 All Schools Summary Report</t>
  </si>
  <si>
    <t>2021_Y2Q_template_ALL.xlsx</t>
  </si>
  <si>
    <t>2021 Y2Q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</si>
</sst>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37"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i/>
      <sz val="10"/>
      <color theme="1"/>
      <name val="Arial"/>
      <family val="2"/>
    </font>
    <font>
      <b/>
      <sz val="12"/>
      <color indexed="8"/>
      <name val="Arial"/>
      <family val="2"/>
    </font>
    <font>
      <b/>
      <sz val="10"/>
      <color indexed="8"/>
      <name val="Arial"/>
      <family val="2"/>
    </font>
    <font>
      <u/>
      <sz val="11"/>
      <color theme="10"/>
      <name val="Arial"/>
      <family val="2"/>
    </font>
    <font>
      <sz val="11"/>
      <name val="Arial"/>
      <family val="2"/>
    </font>
    <font>
      <b/>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3">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3" fillId="3" borderId="0" xfId="0" applyFont="1" applyFill="1" applyAlignment="1" applyProtection="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Fill="1" applyAlignment="1" applyProtection="1">
      <alignment vertical="top"/>
      <protection hidden="1"/>
    </xf>
    <xf numFmtId="0" fontId="15" fillId="0" borderId="0" xfId="0" applyFont="1" applyFill="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Fill="1" applyAlignment="1" applyProtection="1">
      <alignment vertical="top"/>
      <protection hidden="1"/>
    </xf>
    <xf numFmtId="0" fontId="23" fillId="0" borderId="0" xfId="0" applyFont="1" applyFill="1" applyAlignment="1" applyProtection="1">
      <alignment vertical="top" wrapText="1"/>
      <protection hidden="1"/>
    </xf>
    <xf numFmtId="0" fontId="0" fillId="0" borderId="0" xfId="0" applyFill="1" applyAlignment="1" applyProtection="1">
      <alignment wrapText="1"/>
      <protection hidden="1"/>
    </xf>
    <xf numFmtId="0" fontId="0" fillId="0" borderId="0" xfId="0" applyFill="1" applyProtection="1">
      <protection hidden="1"/>
    </xf>
    <xf numFmtId="0" fontId="15" fillId="0" borderId="0" xfId="0" applyFont="1" applyFill="1" applyAlignment="1" applyProtection="1">
      <alignment horizontal="left" vertical="top" wrapText="1"/>
      <protection hidden="1"/>
    </xf>
    <xf numFmtId="0" fontId="23" fillId="0" borderId="0" xfId="0" applyFont="1" applyFill="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Fill="1" applyAlignment="1" applyProtection="1">
      <alignment horizontal="left" vertical="top" wrapText="1"/>
      <protection hidden="1"/>
    </xf>
    <xf numFmtId="0" fontId="0" fillId="0" borderId="0" xfId="0" applyFon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2"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3" fillId="2" borderId="0" xfId="1" applyFont="1" applyFill="1" applyAlignment="1" applyProtection="1">
      <alignment vertic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0" fillId="0" borderId="0" xfId="0" applyFont="1" applyFill="1" applyAlignment="1">
      <alignment vertical="top"/>
    </xf>
    <xf numFmtId="0" fontId="15"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12" borderId="0" xfId="0" applyFont="1" applyFill="1" applyAlignment="1"/>
    <xf numFmtId="0" fontId="23" fillId="12" borderId="0" xfId="0" applyFont="1" applyFill="1" applyAlignment="1"/>
    <xf numFmtId="0" fontId="23" fillId="12" borderId="0" xfId="0" applyFont="1" applyFill="1" applyAlignment="1">
      <alignment horizontal="center" wrapText="1"/>
    </xf>
    <xf numFmtId="0" fontId="23" fillId="0" borderId="0" xfId="0" applyFont="1" applyFill="1" applyAlignment="1" applyProtection="1">
      <alignment horizontal="center" wrapText="1"/>
      <protection hidden="1"/>
    </xf>
    <xf numFmtId="0" fontId="15" fillId="12" borderId="0" xfId="0" applyFont="1" applyFill="1" applyAlignment="1">
      <alignment horizontal="right" indent="1"/>
    </xf>
    <xf numFmtId="164" fontId="15" fillId="12" borderId="0" xfId="0" applyNumberFormat="1" applyFont="1" applyFill="1" applyAlignment="1">
      <alignment horizontal="right" indent="1"/>
    </xf>
    <xf numFmtId="164" fontId="15" fillId="12" borderId="3" xfId="0" applyNumberFormat="1" applyFont="1" applyFill="1" applyBorder="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0" fontId="36" fillId="12" borderId="3" xfId="0" applyFont="1" applyFill="1" applyBorder="1" applyAlignment="1">
      <alignment horizontal="center" wrapText="1"/>
    </xf>
    <xf numFmtId="0" fontId="15" fillId="12" borderId="3" xfId="0" applyFont="1" applyFill="1" applyBorder="1" applyAlignment="1">
      <alignment horizontal="right" indent="1"/>
    </xf>
    <xf numFmtId="0" fontId="15" fillId="0" borderId="0" xfId="0" applyFont="1" applyFill="1" applyAlignment="1" applyProtection="1">
      <alignment horizontal="right" vertical="top" wrapText="1" indent="1"/>
      <protection hidden="1"/>
    </xf>
    <xf numFmtId="165" fontId="15" fillId="0" borderId="0" xfId="0" applyNumberFormat="1" applyFont="1" applyFill="1" applyAlignment="1" applyProtection="1">
      <alignment horizontal="right" vertical="top" wrapText="1" indent="1"/>
      <protection hidden="1"/>
    </xf>
    <xf numFmtId="164" fontId="15" fillId="0" borderId="0" xfId="0" applyNumberFormat="1" applyFont="1" applyFill="1" applyAlignment="1" applyProtection="1">
      <alignment horizontal="right" vertical="top" wrapText="1" indent="1"/>
      <protection hidden="1"/>
    </xf>
    <xf numFmtId="0" fontId="2" fillId="0" borderId="0" xfId="0" applyFont="1" applyFill="1" applyAlignment="1" applyProtection="1">
      <alignment wrapText="1"/>
      <protection hidden="1"/>
    </xf>
    <xf numFmtId="0" fontId="2" fillId="0" borderId="0" xfId="0" applyFont="1" applyFill="1" applyAlignment="1" applyProtection="1">
      <alignment horizontal="left" vertical="top" wrapText="1"/>
      <protection hidden="1"/>
    </xf>
    <xf numFmtId="0" fontId="2" fillId="0" borderId="0" xfId="0" applyFont="1" applyFill="1" applyProtection="1">
      <protection hidden="1"/>
    </xf>
    <xf numFmtId="0" fontId="15" fillId="2" borderId="0" xfId="0" applyFont="1" applyFill="1" applyAlignment="1" applyProtection="1">
      <alignment horizontal="left" vertical="top" wrapText="1"/>
      <protection hidden="1"/>
    </xf>
    <xf numFmtId="0" fontId="23" fillId="12" borderId="3" xfId="0" applyFont="1" applyFill="1" applyBorder="1" applyAlignment="1">
      <alignment horizontal="center" wrapText="1"/>
    </xf>
    <xf numFmtId="49" fontId="8" fillId="3" borderId="0" xfId="0" applyNumberFormat="1" applyFont="1" applyFill="1" applyAlignment="1" applyProtection="1">
      <alignment horizontal="left"/>
      <protection hidden="1"/>
    </xf>
    <xf numFmtId="0" fontId="4" fillId="3" borderId="0"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4"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31"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12" borderId="3" xfId="0" applyFont="1" applyFill="1" applyBorder="1" applyAlignment="1">
      <alignment wrapText="1"/>
    </xf>
    <xf numFmtId="0" fontId="23" fillId="12" borderId="0" xfId="0" applyFont="1" applyFill="1" applyAlignment="1">
      <alignment horizontal="left" wrapText="1"/>
    </xf>
    <xf numFmtId="0" fontId="23" fillId="12" borderId="3" xfId="0" applyFont="1" applyFill="1" applyBorder="1" applyAlignment="1">
      <alignment horizontal="center" wrapText="1"/>
    </xf>
    <xf numFmtId="0" fontId="13" fillId="4" borderId="0" xfId="0" applyFont="1" applyFill="1" applyAlignment="1" applyProtection="1">
      <alignment horizontal="center" vertical="center" wrapText="1"/>
      <protection hidden="1"/>
    </xf>
    <xf numFmtId="0" fontId="32" fillId="2" borderId="0" xfId="1" applyFont="1" applyFill="1" applyAlignment="1" applyProtection="1">
      <alignment horizontal="left" vertical="center" wrapText="1"/>
      <protection hidden="1"/>
    </xf>
    <xf numFmtId="0" fontId="15" fillId="12" borderId="4" xfId="0" applyFont="1" applyFill="1" applyBorder="1" applyAlignment="1">
      <alignment horizontal="left" wrapText="1"/>
    </xf>
    <xf numFmtId="0" fontId="15" fillId="12" borderId="5" xfId="0" applyFont="1" applyFill="1" applyBorder="1" applyAlignment="1">
      <alignment horizontal="left" wrapText="1"/>
    </xf>
    <xf numFmtId="0" fontId="15" fillId="12" borderId="6" xfId="0" applyFont="1" applyFill="1" applyBorder="1" applyAlignment="1">
      <alignment horizontal="left" wrapText="1"/>
    </xf>
    <xf numFmtId="0" fontId="15" fillId="12" borderId="3" xfId="0" applyFont="1" applyFill="1" applyBorder="1" applyAlignment="1">
      <alignment horizontal="left" indent="1"/>
    </xf>
    <xf numFmtId="0" fontId="36" fillId="12" borderId="3" xfId="0" applyFont="1" applyFill="1" applyBorder="1" applyAlignment="1">
      <alignment horizontal="center"/>
    </xf>
    <xf numFmtId="0" fontId="36" fillId="12" borderId="3" xfId="0" applyFont="1" applyFill="1" applyBorder="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4" xfId="0" applyFont="1" applyFill="1" applyBorder="1" applyAlignment="1">
      <alignment horizontal="left"/>
    </xf>
    <xf numFmtId="0" fontId="15" fillId="12" borderId="6" xfId="0" applyFont="1" applyFill="1" applyBorder="1" applyAlignment="1">
      <alignment horizontal="left"/>
    </xf>
    <xf numFmtId="0" fontId="15" fillId="12" borderId="0" xfId="0" applyFont="1" applyFill="1" applyAlignment="1">
      <alignment horizontal="left" wrapText="1"/>
    </xf>
    <xf numFmtId="0" fontId="23" fillId="12" borderId="0" xfId="0" applyFont="1" applyFill="1" applyAlignment="1">
      <alignment horizontal="left"/>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4BC49BB-23AD-4FC5-9060-CA5AE8E9B8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0E7B7FF-1833-4253-81CD-364C1628CFD6}"/>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E99F216-37AC-46A5-9C96-751FCB026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970EF1A-CDEF-48FA-9CC9-F28A696EAD0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5A43326-32FE-4F47-8AD4-86EC02EB88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7241839-AF67-43B7-9216-A3286B29F9E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D80EEA2-A745-4065-B0ED-4247F4B27C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645B19B-2CC9-4ED4-BA22-0FBFC5B91356}"/>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9EA9DE37-328B-412E-8D7B-1084019D61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2CF328F-89CC-4935-BDFA-2E6431BB8591}"/>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24A338A6-A821-45D4-B34B-97E2EF69F3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1FA2125-39D8-406C-A2F7-2B429447EA4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C1F51EA6-843A-43EA-A87A-ADD43BCF18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6AF744F-8109-430B-8FD5-9AA229893B5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17588A7-5FB8-460A-9038-C2493C6515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8F0AE35-38CE-4ABD-AC27-0A1C45B3ED0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030FA4A2-D838-4A2D-8BB6-11389ED687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F2B2514-B949-4E7B-A986-ACB5897731ED}"/>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E235119-F9AE-411F-AD2A-62FA683C3D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28F93D3-1E22-4B25-B643-058BFD71375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80521F3-C58C-481D-ABD1-192213F65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A1C01EBE-A3EB-4E3D-B0A5-77C91B1F7F6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170462D-8946-482C-817D-7CD707A8DE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CA4560D-5ECA-4C00-92FB-BF0FFF000AC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470605</xdr:colOff>
      <xdr:row>0</xdr:row>
      <xdr:rowOff>23635</xdr:rowOff>
    </xdr:from>
    <xdr:to>
      <xdr:col>12</xdr:col>
      <xdr:colOff>570851</xdr:colOff>
      <xdr:row>1</xdr:row>
      <xdr:rowOff>194323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883" y="23635"/>
          <a:ext cx="636468" cy="474077"/>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2q@aam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5"/>
  <sheetViews>
    <sheetView zoomScaleNormal="100" workbookViewId="0">
      <selection activeCell="G7" sqref="G7"/>
    </sheetView>
  </sheetViews>
  <sheetFormatPr defaultColWidth="9.09765625" defaultRowHeight="13" x14ac:dyDescent="0.3"/>
  <cols>
    <col min="1" max="1" width="15.09765625" style="17" customWidth="1"/>
    <col min="2" max="2" width="39.296875" style="17" customWidth="1"/>
    <col min="3" max="3" width="18.09765625" style="17" customWidth="1"/>
    <col min="4" max="4" width="27.59765625" style="17" customWidth="1"/>
    <col min="5" max="5" width="9.09765625" style="17"/>
    <col min="6" max="6" width="0.3984375" style="17" customWidth="1"/>
    <col min="7" max="7" width="4.09765625" style="33" customWidth="1"/>
    <col min="8" max="8" width="46.59765625" style="17" customWidth="1"/>
    <col min="9" max="16384" width="9.09765625" style="17"/>
  </cols>
  <sheetData>
    <row r="1" spans="1:8" x14ac:dyDescent="0.3">
      <c r="A1" s="17" t="s">
        <v>330</v>
      </c>
      <c r="B1" s="48" t="s">
        <v>153</v>
      </c>
      <c r="G1" s="16" t="s">
        <v>144</v>
      </c>
    </row>
    <row r="2" spans="1:8" x14ac:dyDescent="0.3">
      <c r="A2" s="17" t="s">
        <v>2</v>
      </c>
      <c r="B2" s="49" t="s">
        <v>154</v>
      </c>
      <c r="G2" s="36" t="s">
        <v>16</v>
      </c>
      <c r="H2" s="17" t="s">
        <v>135</v>
      </c>
    </row>
    <row r="3" spans="1:8" x14ac:dyDescent="0.3">
      <c r="A3" s="17" t="s">
        <v>3</v>
      </c>
      <c r="B3" s="49" t="s">
        <v>9</v>
      </c>
      <c r="G3" s="36" t="s">
        <v>16</v>
      </c>
      <c r="H3" s="34" t="s">
        <v>134</v>
      </c>
    </row>
    <row r="4" spans="1:8" x14ac:dyDescent="0.3">
      <c r="A4" s="17" t="s">
        <v>4</v>
      </c>
      <c r="B4" s="49" t="s">
        <v>8</v>
      </c>
      <c r="G4" s="36" t="s">
        <v>16</v>
      </c>
      <c r="H4" s="34" t="s">
        <v>133</v>
      </c>
    </row>
    <row r="5" spans="1:8" ht="13.5" thickBot="1" x14ac:dyDescent="0.35">
      <c r="A5" s="17" t="s">
        <v>142</v>
      </c>
      <c r="B5" s="51" t="s">
        <v>158</v>
      </c>
      <c r="G5" s="36" t="s">
        <v>16</v>
      </c>
      <c r="H5" s="34" t="s">
        <v>132</v>
      </c>
    </row>
    <row r="6" spans="1:8" ht="13.5" thickBot="1" x14ac:dyDescent="0.35">
      <c r="A6" s="17" t="s">
        <v>141</v>
      </c>
      <c r="B6" s="51" t="s">
        <v>329</v>
      </c>
      <c r="G6" s="37" t="s">
        <v>16</v>
      </c>
      <c r="H6" s="34" t="s">
        <v>159</v>
      </c>
    </row>
    <row r="7" spans="1:8" ht="13.5" thickBot="1" x14ac:dyDescent="0.35">
      <c r="A7" s="17" t="s">
        <v>10</v>
      </c>
      <c r="B7" s="50" t="s">
        <v>432</v>
      </c>
      <c r="G7" s="37" t="s">
        <v>16</v>
      </c>
      <c r="H7" s="34" t="s">
        <v>160</v>
      </c>
    </row>
    <row r="8" spans="1:8" x14ac:dyDescent="0.3">
      <c r="A8" s="17" t="s">
        <v>5</v>
      </c>
      <c r="B8" s="42">
        <v>1</v>
      </c>
      <c r="C8" s="19" t="s">
        <v>6</v>
      </c>
    </row>
    <row r="9" spans="1:8" x14ac:dyDescent="0.3">
      <c r="A9" s="17" t="s">
        <v>7</v>
      </c>
      <c r="B9" s="39" t="s">
        <v>433</v>
      </c>
      <c r="G9" s="18"/>
      <c r="H9" s="34"/>
    </row>
    <row r="10" spans="1:8" x14ac:dyDescent="0.3">
      <c r="A10" s="17" t="s">
        <v>126</v>
      </c>
      <c r="B10" s="45">
        <v>101</v>
      </c>
      <c r="G10" s="18"/>
      <c r="H10" s="34"/>
    </row>
    <row r="11" spans="1:8" x14ac:dyDescent="0.3">
      <c r="A11" s="17" t="s">
        <v>127</v>
      </c>
      <c r="B11" s="39"/>
      <c r="G11" s="18"/>
      <c r="H11" s="34"/>
    </row>
    <row r="12" spans="1:8" x14ac:dyDescent="0.3">
      <c r="A12" s="17" t="s">
        <v>136</v>
      </c>
      <c r="B12" s="40"/>
      <c r="G12" s="18"/>
      <c r="H12" s="34"/>
    </row>
    <row r="13" spans="1:8" x14ac:dyDescent="0.3">
      <c r="A13" s="17" t="s">
        <v>129</v>
      </c>
      <c r="B13" s="39"/>
      <c r="G13" s="18"/>
      <c r="H13" s="34"/>
    </row>
    <row r="14" spans="1:8" x14ac:dyDescent="0.3">
      <c r="A14" s="17" t="s">
        <v>128</v>
      </c>
      <c r="B14" s="39" t="s">
        <v>419</v>
      </c>
      <c r="G14" s="18"/>
      <c r="H14" s="34"/>
    </row>
    <row r="15" spans="1:8" x14ac:dyDescent="0.3">
      <c r="A15" s="17" t="s">
        <v>130</v>
      </c>
      <c r="B15" s="39" t="s">
        <v>434</v>
      </c>
      <c r="G15" s="35"/>
      <c r="H15" s="34"/>
    </row>
    <row r="16" spans="1:8" x14ac:dyDescent="0.3">
      <c r="A16" s="17" t="s">
        <v>131</v>
      </c>
      <c r="B16" s="39" t="s">
        <v>435</v>
      </c>
    </row>
    <row r="17" spans="1:8" x14ac:dyDescent="0.3">
      <c r="A17" s="17" t="s">
        <v>138</v>
      </c>
      <c r="B17" s="40">
        <v>0</v>
      </c>
    </row>
    <row r="18" spans="1:8" x14ac:dyDescent="0.3">
      <c r="A18" s="17" t="s">
        <v>137</v>
      </c>
      <c r="B18" s="47">
        <v>90</v>
      </c>
    </row>
    <row r="19" spans="1:8" x14ac:dyDescent="0.3">
      <c r="A19" s="17" t="s">
        <v>157</v>
      </c>
      <c r="B19" s="39" t="s">
        <v>418</v>
      </c>
    </row>
    <row r="30" spans="1:8" s="16" customFormat="1" x14ac:dyDescent="0.3">
      <c r="A30" s="16" t="s">
        <v>11</v>
      </c>
      <c r="B30" s="16" t="s">
        <v>20</v>
      </c>
      <c r="G30" s="33"/>
      <c r="H30" s="64"/>
    </row>
    <row r="31" spans="1:8" x14ac:dyDescent="0.3">
      <c r="A31" s="39" t="str">
        <f ca="1">MID(CELL("filename",'Table of Contents'!A1),FIND("]",CELL("filename",'Table of Contents'!A1))+1,255)</f>
        <v>Table of Contents</v>
      </c>
      <c r="B31" s="47">
        <v>25</v>
      </c>
      <c r="H31" s="64"/>
    </row>
    <row r="32" spans="1:8" x14ac:dyDescent="0.3">
      <c r="A32" s="39" t="str">
        <f ca="1">MID(CELL("filename",'Executive Summary'!A1),FIND("]",CELL("filename",'Executive Summary'!A1))+1,255)</f>
        <v>Executive Summary</v>
      </c>
      <c r="B32" s="47">
        <v>78</v>
      </c>
    </row>
    <row r="33" spans="1:7" x14ac:dyDescent="0.3">
      <c r="A33" s="39" t="str">
        <f ca="1">MID(CELL("filename",References!A2),FIND("]",CELL("filename",References!A2))+1,255)</f>
        <v>References</v>
      </c>
      <c r="B33" s="47">
        <v>25</v>
      </c>
    </row>
    <row r="40" spans="1:7" s="16" customFormat="1" x14ac:dyDescent="0.3">
      <c r="A40" s="16" t="s">
        <v>17</v>
      </c>
      <c r="B40" s="16" t="s">
        <v>18</v>
      </c>
      <c r="C40" s="16" t="s">
        <v>14</v>
      </c>
      <c r="G40" s="33"/>
    </row>
    <row r="41" spans="1:7" x14ac:dyDescent="0.3">
      <c r="A41" s="44">
        <v>1</v>
      </c>
      <c r="B41" s="44" t="s">
        <v>12</v>
      </c>
      <c r="C41" s="44"/>
    </row>
    <row r="42" spans="1:7" x14ac:dyDescent="0.3">
      <c r="A42" s="44">
        <v>2</v>
      </c>
      <c r="B42" s="44" t="s">
        <v>176</v>
      </c>
      <c r="C42" s="44"/>
    </row>
    <row r="43" spans="1:7" x14ac:dyDescent="0.3">
      <c r="A43" s="44">
        <v>3</v>
      </c>
      <c r="B43" s="44" t="s">
        <v>177</v>
      </c>
      <c r="C43" s="44"/>
    </row>
    <row r="44" spans="1:7" x14ac:dyDescent="0.3">
      <c r="A44" s="44">
        <v>4</v>
      </c>
      <c r="B44" s="44" t="s">
        <v>178</v>
      </c>
      <c r="C44" s="44"/>
    </row>
    <row r="45" spans="1:7" x14ac:dyDescent="0.3">
      <c r="A45" s="44">
        <v>5</v>
      </c>
      <c r="B45" s="44" t="s">
        <v>179</v>
      </c>
      <c r="C45" s="44"/>
    </row>
    <row r="46" spans="1:7" x14ac:dyDescent="0.3">
      <c r="A46" s="44">
        <v>6</v>
      </c>
      <c r="B46" s="44" t="s">
        <v>180</v>
      </c>
      <c r="C46" s="44"/>
    </row>
    <row r="47" spans="1:7" x14ac:dyDescent="0.3">
      <c r="A47" s="44">
        <v>7</v>
      </c>
      <c r="B47" s="44" t="s">
        <v>181</v>
      </c>
      <c r="C47" s="44"/>
    </row>
    <row r="48" spans="1:7" x14ac:dyDescent="0.3">
      <c r="A48" s="44">
        <v>8</v>
      </c>
      <c r="B48" s="44" t="s">
        <v>182</v>
      </c>
      <c r="C48" s="44"/>
    </row>
    <row r="49" spans="1:3" x14ac:dyDescent="0.3">
      <c r="A49" s="44">
        <v>9</v>
      </c>
      <c r="B49" s="44" t="s">
        <v>183</v>
      </c>
      <c r="C49" s="44"/>
    </row>
    <row r="50" spans="1:3" x14ac:dyDescent="0.3">
      <c r="A50" s="44">
        <v>10</v>
      </c>
      <c r="B50" s="44" t="s">
        <v>150</v>
      </c>
      <c r="C50" s="44" t="s">
        <v>15</v>
      </c>
    </row>
    <row r="51" spans="1:3" x14ac:dyDescent="0.3">
      <c r="A51" s="44">
        <v>11</v>
      </c>
      <c r="B51" s="44" t="s">
        <v>184</v>
      </c>
      <c r="C51" s="44" t="s">
        <v>15</v>
      </c>
    </row>
    <row r="52" spans="1:3" x14ac:dyDescent="0.3">
      <c r="A52" s="44">
        <v>12</v>
      </c>
      <c r="B52" s="44" t="s">
        <v>13</v>
      </c>
      <c r="C52" s="44" t="s">
        <v>15</v>
      </c>
    </row>
    <row r="53" spans="1:3" x14ac:dyDescent="0.3">
      <c r="A53" s="44"/>
      <c r="B53" s="44"/>
      <c r="C53" s="44"/>
    </row>
    <row r="54" spans="1:3" x14ac:dyDescent="0.3">
      <c r="A54" s="44"/>
      <c r="B54" s="44"/>
      <c r="C54" s="44"/>
    </row>
    <row r="55" spans="1:3" x14ac:dyDescent="0.3">
      <c r="A55" s="44"/>
      <c r="B55" s="44"/>
      <c r="C55" s="44"/>
    </row>
    <row r="56" spans="1:3" x14ac:dyDescent="0.3">
      <c r="A56" s="44"/>
      <c r="B56" s="44"/>
      <c r="C56" s="44"/>
    </row>
    <row r="57" spans="1:3" x14ac:dyDescent="0.3">
      <c r="A57" s="44"/>
      <c r="B57" s="44"/>
      <c r="C57" s="44"/>
    </row>
    <row r="58" spans="1:3" x14ac:dyDescent="0.3">
      <c r="A58" s="44"/>
      <c r="B58" s="44"/>
      <c r="C58" s="44"/>
    </row>
    <row r="59" spans="1:3" x14ac:dyDescent="0.3">
      <c r="A59" s="44"/>
      <c r="B59" s="44"/>
      <c r="C59" s="44"/>
    </row>
    <row r="60" spans="1:3" x14ac:dyDescent="0.3">
      <c r="A60" s="44"/>
      <c r="B60" s="44"/>
      <c r="C60" s="44"/>
    </row>
    <row r="61" spans="1:3" x14ac:dyDescent="0.3">
      <c r="A61" s="44"/>
      <c r="B61" s="44"/>
      <c r="C61" s="44"/>
    </row>
    <row r="62" spans="1:3" x14ac:dyDescent="0.3">
      <c r="A62" s="44"/>
      <c r="B62" s="44"/>
      <c r="C62" s="44"/>
    </row>
    <row r="63" spans="1:3" x14ac:dyDescent="0.3">
      <c r="A63" s="44"/>
      <c r="B63" s="44"/>
      <c r="C63" s="44"/>
    </row>
    <row r="64" spans="1:3" x14ac:dyDescent="0.3">
      <c r="A64" s="44"/>
      <c r="B64" s="44"/>
      <c r="C64" s="44"/>
    </row>
    <row r="65" spans="1:3" x14ac:dyDescent="0.3">
      <c r="A65" s="44"/>
      <c r="B65" s="44"/>
      <c r="C65" s="44"/>
    </row>
    <row r="66" spans="1:3" x14ac:dyDescent="0.3">
      <c r="A66" s="44"/>
      <c r="B66" s="44"/>
      <c r="C66" s="44"/>
    </row>
    <row r="67" spans="1:3" x14ac:dyDescent="0.3">
      <c r="A67" s="44"/>
      <c r="B67" s="44"/>
      <c r="C67" s="44"/>
    </row>
    <row r="68" spans="1:3" x14ac:dyDescent="0.3">
      <c r="A68" s="44"/>
      <c r="B68" s="44"/>
      <c r="C68" s="44"/>
    </row>
    <row r="69" spans="1:3" x14ac:dyDescent="0.3">
      <c r="A69" s="44"/>
      <c r="B69" s="44"/>
      <c r="C69" s="44"/>
    </row>
    <row r="70" spans="1:3" x14ac:dyDescent="0.3">
      <c r="A70" s="44"/>
      <c r="B70" s="44"/>
      <c r="C70" s="44"/>
    </row>
    <row r="81" spans="1:2" x14ac:dyDescent="0.3">
      <c r="A81" s="41"/>
      <c r="B81" s="17" t="s">
        <v>146</v>
      </c>
    </row>
    <row r="82" spans="1:2" x14ac:dyDescent="0.3">
      <c r="A82" s="43"/>
      <c r="B82" s="17" t="s">
        <v>147</v>
      </c>
    </row>
    <row r="83" spans="1:2" x14ac:dyDescent="0.3">
      <c r="A83" s="39"/>
      <c r="B83" s="17" t="s">
        <v>148</v>
      </c>
    </row>
    <row r="84" spans="1:2" x14ac:dyDescent="0.3">
      <c r="A84" s="44"/>
      <c r="B84" s="17" t="s">
        <v>145</v>
      </c>
    </row>
    <row r="85" spans="1:2" x14ac:dyDescent="0.3">
      <c r="A85" s="46"/>
      <c r="B85" s="17" t="s">
        <v>149</v>
      </c>
    </row>
  </sheetData>
  <dataValidations count="3">
    <dataValidation allowBlank="1" showInputMessage="1" errorTitle="!!!Error!!!" error="Valid types are 1 (all), 2 (school), and 3 (campus)." sqref="B10" xr:uid="{BF104094-52EA-43ED-8FC4-8CBDA5ED6154}"/>
    <dataValidation type="whole" allowBlank="1" showInputMessage="1" showErrorMessage="1" errorTitle="!!!Invalid entry!!!" error="Enter whole numbers between 40 and 200!" sqref="B18"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7"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0" width="9.59765625" style="2" customWidth="1"/>
    <col min="11" max="11" width="9.1992187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87" t="s">
        <v>155</v>
      </c>
      <c r="B10" s="87"/>
      <c r="C10" s="87"/>
      <c r="D10" s="87"/>
      <c r="E10" s="87"/>
      <c r="F10" s="87"/>
      <c r="G10" s="87"/>
      <c r="H10" s="87"/>
      <c r="I10" s="87"/>
      <c r="J10" s="87"/>
      <c r="K10" s="87"/>
    </row>
    <row r="11" spans="1:11" ht="44.25" customHeight="1" x14ac:dyDescent="0.3">
      <c r="A11" s="88" t="str">
        <f>REPsubtitle</f>
        <v>2021 All Schools Summary Report</v>
      </c>
      <c r="B11" s="88"/>
      <c r="C11" s="88"/>
      <c r="D11" s="88"/>
      <c r="E11" s="88"/>
      <c r="F11" s="88"/>
      <c r="G11" s="88"/>
      <c r="H11" s="88"/>
      <c r="I11" s="88"/>
      <c r="J11" s="88"/>
      <c r="K11" s="88"/>
    </row>
    <row r="12" spans="1:11" ht="13" x14ac:dyDescent="0.3"/>
    <row r="13" spans="1:11" ht="13" x14ac:dyDescent="0.3"/>
    <row r="14" spans="1:11" ht="12.75" customHeight="1" x14ac:dyDescent="0.3"/>
    <row r="15" spans="1:11" ht="13" x14ac:dyDescent="0.3"/>
    <row r="16" spans="1:11" ht="18" x14ac:dyDescent="0.4">
      <c r="A16" s="89"/>
      <c r="B16" s="89"/>
      <c r="C16" s="89"/>
      <c r="D16" s="89"/>
      <c r="E16" s="89"/>
      <c r="F16" s="89"/>
      <c r="G16" s="89"/>
      <c r="H16" s="89"/>
      <c r="I16" s="89"/>
      <c r="J16" s="89"/>
      <c r="K16" s="89"/>
    </row>
    <row r="17" spans="1:11" ht="12.75" customHeight="1" x14ac:dyDescent="0.3"/>
    <row r="18" spans="1:11" s="15" customFormat="1" ht="48.75" customHeight="1" x14ac:dyDescent="0.3">
      <c r="A18" s="90" t="str">
        <f>IF(REPtype=1,"",REPSchName)</f>
        <v/>
      </c>
      <c r="B18" s="90"/>
      <c r="C18" s="90"/>
      <c r="D18" s="90"/>
      <c r="E18" s="90"/>
      <c r="F18" s="90"/>
      <c r="G18" s="90"/>
      <c r="H18" s="90"/>
      <c r="I18" s="90"/>
      <c r="J18" s="90"/>
      <c r="K18" s="90"/>
    </row>
    <row r="19" spans="1:11" ht="26.25" customHeight="1" x14ac:dyDescent="0.3">
      <c r="A19" s="91"/>
      <c r="B19" s="91"/>
      <c r="C19" s="91"/>
      <c r="D19" s="91"/>
      <c r="E19" s="91"/>
      <c r="F19" s="91"/>
      <c r="G19" s="91"/>
      <c r="H19" s="91"/>
      <c r="I19" s="91"/>
      <c r="J19" s="91"/>
      <c r="K19" s="91"/>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6" t="str">
        <f>REPdate</f>
        <v>March 2022</v>
      </c>
      <c r="B34" s="86"/>
      <c r="C34" s="86"/>
    </row>
    <row r="35" spans="1:11" ht="13" x14ac:dyDescent="0.3"/>
    <row r="36" spans="1:11" ht="13" x14ac:dyDescent="0.3"/>
    <row r="37" spans="1:11" ht="12.75" customHeight="1" x14ac:dyDescent="0.3"/>
    <row r="38" spans="1:11" ht="13" x14ac:dyDescent="0.3"/>
    <row r="39" spans="1:11" ht="13" x14ac:dyDescent="0.3"/>
    <row r="40" spans="1:11" ht="13" x14ac:dyDescent="0.3">
      <c r="K40" s="53" t="s">
        <v>151</v>
      </c>
    </row>
    <row r="41" spans="1:11" ht="13" x14ac:dyDescent="0.3">
      <c r="K41" s="53" t="s">
        <v>152</v>
      </c>
    </row>
    <row r="42" spans="1:11" ht="13" x14ac:dyDescent="0.3"/>
  </sheetData>
  <sheetProtection algorithmName="SHA-512" hashValue="tmeBUjVB75BUK9fkzIRijyRMwiKHR96lk+DzK0EDzn1z6PDDPVuIqF7ntuJepV6vSxN2s0TiwUV9gOj9BwS9eA==" saltValue="VJyQRytUen+WswO++M25Og=="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topLeftCell="A7" workbookViewId="0"/>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92" t="s">
        <v>165</v>
      </c>
      <c r="B28" s="92"/>
      <c r="C28" s="92"/>
      <c r="D28" s="92"/>
      <c r="E28" s="92"/>
      <c r="F28" s="92"/>
      <c r="G28" s="92"/>
      <c r="H28" s="92"/>
      <c r="I28" s="92"/>
      <c r="J28" s="92"/>
      <c r="K28" s="92"/>
    </row>
    <row r="29" spans="1:11" x14ac:dyDescent="0.3"/>
    <row r="30" spans="1:11" ht="43.5" customHeight="1" x14ac:dyDescent="0.3">
      <c r="A30" s="93" t="str">
        <f>"©"&amp;REPyear+1&amp;" Association of American Medical Colleges. May be reproduced and distributed, with attribution, for the noncommercial purpose of scientific or educational advancement."</f>
        <v>©2022 Association of American Medical Colleges. May be reproduced and distributed, with attribution, for the noncommercial purpose of scientific or educational advancement.</v>
      </c>
      <c r="B30" s="93"/>
      <c r="C30" s="93"/>
      <c r="D30" s="93"/>
      <c r="E30" s="93"/>
      <c r="F30" s="93"/>
      <c r="G30" s="93"/>
      <c r="H30" s="93"/>
      <c r="I30" s="93"/>
      <c r="J30" s="93"/>
      <c r="K30" s="93"/>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ZM+UiWLtFwn4FM5eMC9xUUF5TmYi8UObuNZJHO2f046oaNu+LUCh0KDZse62wPDy8pIuq1DJsueOqHZZyrglrw==" saltValue="j8P765ZK7ylki1yvo5fuAQ==" spinCount="100000" sheet="1" objects="1" scenarios="1"/>
  <mergeCells count="2">
    <mergeCell ref="A28:K28"/>
    <mergeCell ref="A30:K30"/>
  </mergeCells>
  <hyperlinks>
    <hyperlink ref="A28:K28" r:id="rId1" display="Any questions about this report can be directed to AAMC Student Surveys staff at Y2Q@aamc.org." xr:uid="{6086A588-7D86-47E4-9FEC-0E3884C88A5C}"/>
  </hyperlinks>
  <pageMargins left="0.2" right="0.2" top="0.25" bottom="0.35" header="0.3" footer="0.4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4.69921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5" t="s">
        <v>156</v>
      </c>
      <c r="B1" s="95"/>
      <c r="C1" s="96" t="str">
        <f ca="1">MID(CELL("filename",A1),FIND("]",CELL("filename",A1))+1,255)</f>
        <v>Table of Contents</v>
      </c>
      <c r="D1" s="96"/>
      <c r="E1" s="96"/>
      <c r="F1" s="96"/>
      <c r="G1" s="96"/>
      <c r="H1" s="96"/>
      <c r="I1" s="96"/>
      <c r="J1" s="96"/>
      <c r="K1" s="96"/>
      <c r="L1" s="96"/>
      <c r="M1" s="96"/>
      <c r="N1" s="4"/>
    </row>
    <row r="2" spans="1:14" s="5" customFormat="1" ht="17.25" customHeight="1" x14ac:dyDescent="0.35">
      <c r="A2" s="97" t="str">
        <f>REPyear</f>
        <v>2021</v>
      </c>
      <c r="B2" s="97"/>
      <c r="C2" s="98" t="str">
        <f>REPTabHead2</f>
        <v>2021 Medical School Year Two Questionnaire</v>
      </c>
      <c r="D2" s="98"/>
      <c r="E2" s="98"/>
      <c r="F2" s="98"/>
      <c r="G2" s="98"/>
      <c r="H2" s="98"/>
      <c r="I2" s="98"/>
      <c r="J2" s="98"/>
      <c r="K2" s="98"/>
      <c r="L2" s="98"/>
      <c r="M2" s="98"/>
      <c r="N2" s="6"/>
    </row>
    <row r="3" spans="1:14" s="7" customFormat="1" ht="12.5" x14ac:dyDescent="0.25"/>
    <row r="4" spans="1:14" s="7" customFormat="1" ht="12.5" x14ac:dyDescent="0.25">
      <c r="M4" s="8" t="s">
        <v>0</v>
      </c>
    </row>
    <row r="5" spans="1:14" s="9" customFormat="1" ht="12.5" x14ac:dyDescent="0.25">
      <c r="M5" s="10"/>
    </row>
    <row r="6" spans="1:14" s="9" customFormat="1" ht="12.5" x14ac:dyDescent="0.25">
      <c r="M6" s="10"/>
    </row>
    <row r="7" spans="1:14" s="11" customFormat="1" ht="18" customHeight="1" x14ac:dyDescent="0.3">
      <c r="C7" s="99" t="str">
        <f ca="1">HYPERLINK("#"&amp;"'"&amp;Settings!A32&amp;"'!A1",Settings!A32)</f>
        <v>Executive Summary</v>
      </c>
      <c r="D7" s="99"/>
      <c r="E7" s="99"/>
      <c r="F7" s="99"/>
      <c r="G7" s="99"/>
      <c r="H7" s="99"/>
      <c r="I7" s="99"/>
      <c r="J7" s="99"/>
      <c r="K7" s="99"/>
      <c r="L7" s="99"/>
      <c r="M7" s="12"/>
    </row>
    <row r="8" spans="1:14" s="9" customFormat="1" ht="12.5" x14ac:dyDescent="0.25">
      <c r="C8" s="13"/>
      <c r="M8" s="10"/>
    </row>
    <row r="9" spans="1:14" s="11" customFormat="1" ht="24" customHeight="1" x14ac:dyDescent="0.3">
      <c r="C9" s="100" t="s">
        <v>1</v>
      </c>
      <c r="D9" s="100"/>
      <c r="E9" s="100"/>
      <c r="F9" s="100"/>
      <c r="G9" s="100"/>
      <c r="H9" s="100"/>
      <c r="I9" s="100"/>
      <c r="J9" s="100"/>
      <c r="K9" s="100"/>
      <c r="L9" s="100"/>
      <c r="M9" s="12"/>
    </row>
    <row r="10" spans="1:14" s="14" customFormat="1" ht="23.25" customHeight="1" x14ac:dyDescent="0.3">
      <c r="B10" s="52">
        <f>IF(Settings!A41="","",IF(AND(VLOOKUP(Settings!A41,Settings!$A$41:$C$71,3,FALSE)="Y",OR(REPtype=2,REPtype=3)),"",Settings!A41))</f>
        <v>1</v>
      </c>
      <c r="D10" s="62">
        <f>IF(OR(B10=0,B10=""),"",HYPERLINK("#'"&amp;VLOOKUP(B10,Settings!$A$41:$B$80,1,FALSE)&amp;"'!A1",VLOOKUP(B10,Settings!$A$41:$B$80,1,FALSE)))</f>
        <v>1</v>
      </c>
      <c r="E10" s="94" t="str">
        <f>IF(OR(B10=0,B10=""),"",HYPERLINK("#'"&amp;VLOOKUP(B10,Settings!$A$41:$B$80,1,FALSE)&amp;"'!A1",VLOOKUP(B10,Settings!$A$41:$B$80,2,FALSE)))</f>
        <v>Demographic Data</v>
      </c>
      <c r="F10" s="94"/>
      <c r="G10" s="94"/>
      <c r="H10" s="94"/>
      <c r="I10" s="94"/>
      <c r="J10" s="94"/>
      <c r="K10" s="94"/>
      <c r="L10" s="94"/>
    </row>
    <row r="11" spans="1:14" s="14" customFormat="1" ht="23.25" customHeight="1" x14ac:dyDescent="0.3">
      <c r="B11" s="52">
        <f>IF(Settings!A42="","",IF(AND(VLOOKUP(Settings!A42,Settings!$A$41:$C$71,3,FALSE)="Y",OR(REPtype=2,REPtype=3)),"",Settings!A42))</f>
        <v>2</v>
      </c>
      <c r="C11" s="55"/>
      <c r="D11" s="62">
        <f>IF(OR(B11=0,B11=""),"",HYPERLINK("#'"&amp;VLOOKUP(B11,Settings!$A$41:$B$80,1,FALSE)&amp;"'!A1",VLOOKUP(B11,Settings!$A$41:$B$80,1,FALSE)))</f>
        <v>2</v>
      </c>
      <c r="E11" s="94" t="str">
        <f>IF(OR(B11=0,B11=""),"",HYPERLINK("#'"&amp;VLOOKUP(B11,Settings!$A$41:$B$80,1,FALSE)&amp;"'!A1",VLOOKUP(B11,Settings!$A$41:$B$80,2,FALSE)))</f>
        <v>Overall Satisfaction with Medical Education</v>
      </c>
      <c r="F11" s="94"/>
      <c r="G11" s="94"/>
      <c r="H11" s="94"/>
      <c r="I11" s="94"/>
      <c r="J11" s="94"/>
      <c r="K11" s="94"/>
      <c r="L11" s="94"/>
    </row>
    <row r="12" spans="1:14" s="14" customFormat="1" ht="23.25" customHeight="1" x14ac:dyDescent="0.3">
      <c r="B12" s="52">
        <f>IF(Settings!A43="","",IF(AND(VLOOKUP(Settings!A43,Settings!$A$41:$C$71,3,FALSE)="Y",OR(REPtype=2,REPtype=3)),"",Settings!A43))</f>
        <v>3</v>
      </c>
      <c r="C12" s="55"/>
      <c r="D12" s="62">
        <f>IF(OR(B12=0,B12=""),"",HYPERLINK("#'"&amp;VLOOKUP(B12,Settings!$A$41:$B$80,1,FALSE)&amp;"'!A1",VLOOKUP(B12,Settings!$A$41:$B$80,1,FALSE)))</f>
        <v>3</v>
      </c>
      <c r="E12" s="94" t="str">
        <f>IF(OR(B12=0,B12=""),"",HYPERLINK("#'"&amp;VLOOKUP(B12,Settings!$A$41:$B$80,1,FALSE)&amp;"'!A1",VLOOKUP(B12,Settings!$A$41:$B$80,2,FALSE)))</f>
        <v>Pre-Clinical Courses/Step 1 Exam/Mistreatment Policies</v>
      </c>
      <c r="F12" s="94"/>
      <c r="G12" s="94"/>
      <c r="H12" s="94"/>
      <c r="I12" s="94"/>
      <c r="J12" s="94"/>
      <c r="K12" s="94"/>
      <c r="L12" s="94"/>
    </row>
    <row r="13" spans="1:14" s="14" customFormat="1" ht="23.25" customHeight="1" x14ac:dyDescent="0.3">
      <c r="B13" s="52">
        <f>IF(Settings!A44="","",IF(AND(VLOOKUP(Settings!A44,Settings!$A$41:$C$71,3,FALSE)="Y",OR(REPtype=2,REPtype=3)),"",Settings!A44))</f>
        <v>4</v>
      </c>
      <c r="C13" s="55"/>
      <c r="D13" s="62">
        <f>IF(OR(B13=0,B13=""),"",HYPERLINK("#'"&amp;VLOOKUP(B13,Settings!$A$41:$B$80,1,FALSE)&amp;"'!A1",VLOOKUP(B13,Settings!$A$41:$B$80,1,FALSE)))</f>
        <v>4</v>
      </c>
      <c r="E13" s="94" t="str">
        <f>IF(OR(B13=0,B13=""),"",HYPERLINK("#'"&amp;VLOOKUP(B13,Settings!$A$41:$B$80,1,FALSE)&amp;"'!A1",VLOOKUP(B13,Settings!$A$41:$B$80,2,FALSE)))</f>
        <v>Learning Environment/Professionalism of Faculty/Personal and Professional Development</v>
      </c>
      <c r="F13" s="94"/>
      <c r="G13" s="94"/>
      <c r="H13" s="94"/>
      <c r="I13" s="94"/>
      <c r="J13" s="94"/>
      <c r="K13" s="94"/>
      <c r="L13" s="94"/>
    </row>
    <row r="14" spans="1:14" s="14" customFormat="1" ht="23.25" customHeight="1" x14ac:dyDescent="0.3">
      <c r="B14" s="52">
        <f>IF(Settings!A45="","",IF(AND(VLOOKUP(Settings!A45,Settings!$A$41:$C$71,3,FALSE)="Y",OR(REPtype=2,REPtype=3)),"",Settings!A45))</f>
        <v>5</v>
      </c>
      <c r="C14" s="55"/>
      <c r="D14" s="62">
        <f>IF(OR(B14=0,B14=""),"",HYPERLINK("#'"&amp;VLOOKUP(B14,Settings!$A$41:$B$80,1,FALSE)&amp;"'!A1",VLOOKUP(B14,Settings!$A$41:$B$80,1,FALSE)))</f>
        <v>5</v>
      </c>
      <c r="E14" s="94" t="str">
        <f>IF(OR(B14=0,B14=""),"",HYPERLINK("#'"&amp;VLOOKUP(B14,Settings!$A$41:$B$80,1,FALSE)&amp;"'!A1",VLOOKUP(B14,Settings!$A$41:$B$80,2,FALSE)))</f>
        <v>School Services/Medical School Financing</v>
      </c>
      <c r="F14" s="94"/>
      <c r="G14" s="94"/>
      <c r="H14" s="94"/>
      <c r="I14" s="94"/>
      <c r="J14" s="94"/>
      <c r="K14" s="94"/>
      <c r="L14" s="94"/>
    </row>
    <row r="15" spans="1:14" s="14" customFormat="1" ht="23.25" customHeight="1" x14ac:dyDescent="0.3">
      <c r="B15" s="52">
        <f>IF(Settings!A46="","",IF(AND(VLOOKUP(Settings!A46,Settings!$A$41:$C$71,3,FALSE)="Y",OR(REPtype=2,REPtype=3)),"",Settings!A46))</f>
        <v>6</v>
      </c>
      <c r="C15" s="55"/>
      <c r="D15" s="62">
        <f>IF(OR(B15=0,B15=""),"",HYPERLINK("#'"&amp;VLOOKUP(B15,Settings!$A$41:$B$80,1,FALSE)&amp;"'!A1",VLOOKUP(B15,Settings!$A$41:$B$80,1,FALSE)))</f>
        <v>6</v>
      </c>
      <c r="E15" s="94" t="str">
        <f>IF(OR(B15=0,B15=""),"",HYPERLINK("#'"&amp;VLOOKUP(B15,Settings!$A$41:$B$80,1,FALSE)&amp;"'!A1",VLOOKUP(B15,Settings!$A$41:$B$80,2,FALSE)))</f>
        <v>Career Activities/Specialty Preference/Primary Care Interest/Career Considerations</v>
      </c>
      <c r="F15" s="94"/>
      <c r="G15" s="94"/>
      <c r="H15" s="94"/>
      <c r="I15" s="94"/>
      <c r="J15" s="94"/>
      <c r="K15" s="94"/>
      <c r="L15" s="94"/>
    </row>
    <row r="16" spans="1:14" s="14" customFormat="1" ht="23.25" customHeight="1" x14ac:dyDescent="0.3">
      <c r="B16" s="52">
        <f>IF(Settings!A47="","",IF(AND(VLOOKUP(Settings!A47,Settings!$A$41:$C$71,3,FALSE)="Y",OR(REPtype=2,REPtype=3)),"",Settings!A47))</f>
        <v>7</v>
      </c>
      <c r="C16" s="55"/>
      <c r="D16" s="62">
        <f>IF(OR(B16=0,B16=""),"",HYPERLINK("#'"&amp;VLOOKUP(B16,Settings!$A$41:$B$80,1,FALSE)&amp;"'!A1",VLOOKUP(B16,Settings!$A$41:$B$80,1,FALSE)))</f>
        <v>7</v>
      </c>
      <c r="E16" s="94" t="str">
        <f>IF(OR(B16=0,B16=""),"",HYPERLINK("#'"&amp;VLOOKUP(B16,Settings!$A$41:$B$80,1,FALSE)&amp;"'!A1",VLOOKUP(B16,Settings!$A$41:$B$80,2,FALSE)))</f>
        <v>Quality of Life/Perceived Stress/Burnout</v>
      </c>
      <c r="F16" s="94"/>
      <c r="G16" s="94"/>
      <c r="H16" s="94"/>
      <c r="I16" s="94"/>
      <c r="J16" s="94"/>
      <c r="K16" s="94"/>
      <c r="L16" s="94"/>
    </row>
    <row r="17" spans="2:13" s="14" customFormat="1" ht="23.25" customHeight="1" x14ac:dyDescent="0.3">
      <c r="B17" s="52">
        <f>IF(Settings!A48="","",IF(AND(VLOOKUP(Settings!A48,Settings!$A$41:$C$71,3,FALSE)="Y",OR(REPtype=2,REPtype=3)),"",Settings!A48))</f>
        <v>8</v>
      </c>
      <c r="C17" s="55"/>
      <c r="D17" s="62">
        <f>IF(OR(B17=0,B17=""),"",HYPERLINK("#'"&amp;VLOOKUP(B17,Settings!$A$41:$B$80,1,FALSE)&amp;"'!A1",VLOOKUP(B17,Settings!$A$41:$B$80,1,FALSE)))</f>
        <v>8</v>
      </c>
      <c r="E17" s="94" t="str">
        <f>IF(OR(B17=0,B17=""),"",HYPERLINK("#'"&amp;VLOOKUP(B17,Settings!$A$41:$B$80,1,FALSE)&amp;"'!A1",VLOOKUP(B17,Settings!$A$41:$B$80,2,FALSE)))</f>
        <v>Time Spent in Activities</v>
      </c>
      <c r="F17" s="94"/>
      <c r="G17" s="94"/>
      <c r="H17" s="94"/>
      <c r="I17" s="94"/>
      <c r="J17" s="94"/>
      <c r="K17" s="94"/>
      <c r="L17" s="94"/>
    </row>
    <row r="18" spans="2:13" s="14" customFormat="1" ht="23.25" customHeight="1" x14ac:dyDescent="0.3">
      <c r="B18" s="52">
        <f>IF(Settings!A49="","",IF(AND(VLOOKUP(Settings!A49,Settings!$A$41:$C$71,3,FALSE)="Y",OR(REPtype=2,REPtype=3)),"",Settings!A49))</f>
        <v>9</v>
      </c>
      <c r="C18" s="55"/>
      <c r="D18" s="62">
        <f>IF(OR(B18=0,B18=""),"",HYPERLINK("#'"&amp;VLOOKUP(B18,Settings!$A$41:$B$80,1,FALSE)&amp;"'!A1",VLOOKUP(B18,Settings!$A$41:$B$80,1,FALSE)))</f>
        <v>9</v>
      </c>
      <c r="E18" s="94" t="str">
        <f>IF(OR(B18=0,B18=""),"",HYPERLINK("#'"&amp;VLOOKUP(B18,Settings!$A$41:$B$80,1,FALSE)&amp;"'!A1",VLOOKUP(B18,Settings!$A$41:$B$80,2,FALSE)))</f>
        <v>Behaviors Experienced During Medical School</v>
      </c>
      <c r="F18" s="94"/>
      <c r="G18" s="94"/>
      <c r="H18" s="94"/>
      <c r="I18" s="94"/>
      <c r="J18" s="94"/>
      <c r="K18" s="94"/>
      <c r="L18" s="94"/>
    </row>
    <row r="19" spans="2:13" s="14" customFormat="1" ht="23.25" customHeight="1" x14ac:dyDescent="0.3">
      <c r="B19" s="52">
        <f>IF(Settings!A50="","",IF(AND(VLOOKUP(Settings!A50,Settings!$A$41:$C$71,3,FALSE)="Y",OR(REPtype=2,REPtype=3)),"",Settings!A50))</f>
        <v>10</v>
      </c>
      <c r="C19" s="55"/>
      <c r="D19" s="62">
        <f>IF(OR(B19=0,B19=""),"",HYPERLINK("#'"&amp;VLOOKUP(B19,Settings!$A$41:$B$80,1,FALSE)&amp;"'!A1",VLOOKUP(B19,Settings!$A$41:$B$80,1,FALSE)))</f>
        <v>10</v>
      </c>
      <c r="E19" s="94" t="str">
        <f>IF(OR(B19=0,B19=""),"",HYPERLINK("#'"&amp;VLOOKUP(B19,Settings!$A$41:$B$80,1,FALSE)&amp;"'!A1",VLOOKUP(B19,Settings!$A$41:$B$80,2,FALSE)))</f>
        <v>Gender Identity/Sexual Orientation</v>
      </c>
      <c r="F19" s="94"/>
      <c r="G19" s="94"/>
      <c r="H19" s="94"/>
      <c r="I19" s="94"/>
      <c r="J19" s="94"/>
      <c r="K19" s="94"/>
      <c r="L19" s="94"/>
    </row>
    <row r="20" spans="2:13" s="14" customFormat="1" ht="23.25" customHeight="1" x14ac:dyDescent="0.3">
      <c r="B20" s="52">
        <f>IF(Settings!A51="","",IF(AND(VLOOKUP(Settings!A51,Settings!$A$41:$C$71,3,FALSE)="Y",OR(REPtype=2,REPtype=3)),"",Settings!A51))</f>
        <v>11</v>
      </c>
      <c r="C20" s="60"/>
      <c r="D20" s="62">
        <f>IF(OR(B20=0,B20=""),"",HYPERLINK("#'"&amp;VLOOKUP(B20,Settings!$A$41:$B$80,1,FALSE)&amp;"'!A1",VLOOKUP(B20,Settings!$A$41:$B$80,1,FALSE)))</f>
        <v>11</v>
      </c>
      <c r="E20" s="94" t="str">
        <f>IF(OR(B20=0,B20=""),"",HYPERLINK("#'"&amp;VLOOKUP(B20,Settings!$A$41:$B$80,1,FALSE)&amp;"'!A1",VLOOKUP(B20,Settings!$A$41:$B$80,2,FALSE)))</f>
        <v>Students with Disabilities</v>
      </c>
      <c r="F20" s="94"/>
      <c r="G20" s="94"/>
      <c r="H20" s="94"/>
      <c r="I20" s="94"/>
      <c r="J20" s="94"/>
      <c r="K20" s="94"/>
      <c r="L20" s="94"/>
      <c r="M20" s="59"/>
    </row>
    <row r="21" spans="2:13" s="14" customFormat="1" ht="23.25" customHeight="1" x14ac:dyDescent="0.3">
      <c r="B21" s="52">
        <f>IF(Settings!A52="","",IF(AND(VLOOKUP(Settings!A52,Settings!$A$41:$C$71,3,FALSE)="Y",OR(REPtype=2,REPtype=3)),"",Settings!A52))</f>
        <v>12</v>
      </c>
      <c r="C21" s="60"/>
      <c r="D21" s="62">
        <f>IF(OR(B21=0,B21=""),"",HYPERLINK("#'"&amp;VLOOKUP(B21,Settings!$A$41:$B$80,1,FALSE)&amp;"'!A1",VLOOKUP(B21,Settings!$A$41:$B$80,1,FALSE)))</f>
        <v>12</v>
      </c>
      <c r="E21" s="94" t="str">
        <f>IF(OR(B21=0,B21=""),"",HYPERLINK("#'"&amp;VLOOKUP(B21,Settings!$A$41:$B$80,1,FALSE)&amp;"'!A1",VLOOKUP(B21,Settings!$A$41:$B$80,2,FALSE)))</f>
        <v>Region and Control of Medical School</v>
      </c>
      <c r="F21" s="94"/>
      <c r="G21" s="94"/>
      <c r="H21" s="94"/>
      <c r="I21" s="94"/>
      <c r="J21" s="94"/>
      <c r="K21" s="94"/>
      <c r="L21" s="94"/>
      <c r="M21" s="59"/>
    </row>
    <row r="22" spans="2:13" s="14" customFormat="1" ht="16.5" customHeight="1" x14ac:dyDescent="0.3">
      <c r="B22" s="52" t="str">
        <f>IF(Settings!A53="","",IF(AND(VLOOKUP(Settings!A53,Settings!$A$41:$C$71,3,FALSE)="Y",OR(REPtype=2,REPtype=3)),"",Settings!A53))</f>
        <v/>
      </c>
      <c r="C22" s="60"/>
      <c r="D22" s="62" t="str">
        <f>IF(OR(B22=0,B22=""),"",HYPERLINK("#'"&amp;VLOOKUP(B22,Settings!$A$41:$B$80,1,FALSE)&amp;"'!A1",VLOOKUP(B22,Settings!$A$41:$B$80,1,FALSE)))</f>
        <v/>
      </c>
      <c r="E22" s="94" t="str">
        <f>IF(OR(B22=0,B22=""),"",HYPERLINK("#'"&amp;VLOOKUP(B22,Settings!$A$41:$B$80,1,FALSE)&amp;"'!A1",VLOOKUP(B22,Settings!$A$41:$B$80,2,FALSE)))</f>
        <v/>
      </c>
      <c r="F22" s="94"/>
      <c r="G22" s="94"/>
      <c r="H22" s="94"/>
      <c r="I22" s="94"/>
      <c r="J22" s="94"/>
      <c r="K22" s="94"/>
      <c r="L22" s="94"/>
      <c r="M22" s="59"/>
    </row>
    <row r="23" spans="2:13" s="14" customFormat="1" ht="16.5" customHeight="1" x14ac:dyDescent="0.3">
      <c r="B23" s="52" t="str">
        <f>IF(Settings!A54="","",IF(AND(VLOOKUP(Settings!A54,Settings!$A$41:$C$71,3,FALSE)="Y",OR(REPtype=2,REPtype=3)),"",Settings!A54))</f>
        <v/>
      </c>
      <c r="C23" s="60"/>
      <c r="D23" s="62" t="str">
        <f>IF(OR(B23=0,B23=""),"",HYPERLINK("#'"&amp;VLOOKUP(B23,Settings!$A$41:$B$80,1,FALSE)&amp;"'!A1",VLOOKUP(B23,Settings!$A$41:$B$80,1,FALSE)))</f>
        <v/>
      </c>
      <c r="E23" s="94" t="str">
        <f>IF(OR(B23=0,B23=""),"",HYPERLINK("#'"&amp;VLOOKUP(B23,Settings!$A$41:$B$80,1,FALSE)&amp;"'!A1",VLOOKUP(B23,Settings!$A$41:$B$80,2,FALSE)))</f>
        <v/>
      </c>
      <c r="F23" s="94"/>
      <c r="G23" s="94"/>
      <c r="H23" s="94"/>
      <c r="I23" s="94"/>
      <c r="J23" s="94"/>
      <c r="K23" s="94"/>
      <c r="L23" s="94"/>
      <c r="M23" s="59"/>
    </row>
    <row r="24" spans="2:13" s="14" customFormat="1" ht="16.5" customHeight="1" x14ac:dyDescent="0.3">
      <c r="B24" s="58" t="str">
        <f>IF(Settings!A55="","",IF(AND(VLOOKUP(Settings!A55,Settings!$A$41:$C$71,3,FALSE)="Y",OR(REPtype=2,REPtype=3)),"",Settings!A55))</f>
        <v/>
      </c>
      <c r="C24" s="60"/>
      <c r="D24" s="62" t="str">
        <f>IF(OR(B24=0,B24=""),"",HYPERLINK("#'"&amp;VLOOKUP(B24,Settings!$A$41:$B$80,1,FALSE)&amp;"'!A1",VLOOKUP(B24,Settings!$A$41:$B$80,1,FALSE)))</f>
        <v/>
      </c>
      <c r="E24" s="94" t="str">
        <f>IF(OR(B24=0,B24=""),"",VLOOKUP(D24,Settings!$A$41:$B$80,2,FALSE))</f>
        <v/>
      </c>
      <c r="F24" s="94"/>
      <c r="G24" s="94"/>
      <c r="H24" s="94"/>
      <c r="I24" s="94"/>
      <c r="J24" s="94"/>
      <c r="K24" s="94"/>
      <c r="L24" s="94"/>
      <c r="M24" s="59"/>
    </row>
    <row r="25" spans="2:13" s="56" customFormat="1" ht="16.5" customHeight="1" x14ac:dyDescent="0.25">
      <c r="B25" s="58" t="str">
        <f>IF(Settings!A56="","",IF(AND(VLOOKUP(Settings!A56,Settings!$A$41:$C$71,3,FALSE)="Y",OR(REPtype=2,REPtype=3)),"",Settings!A56))</f>
        <v/>
      </c>
      <c r="C25" s="60"/>
      <c r="D25" s="62" t="str">
        <f>IF(OR(B25=0,B25=""),"",HYPERLINK("#'"&amp;VLOOKUP(B25,Settings!$A$41:$B$80,1,FALSE)&amp;"'!A1",VLOOKUP(B25,Settings!$A$41:$B$80,1,FALSE)))</f>
        <v/>
      </c>
      <c r="E25" s="94" t="str">
        <f>IF(OR(B25=0,B25=""),"",VLOOKUP(D25,Settings!$A$41:$B$80,2,FALSE))</f>
        <v/>
      </c>
      <c r="F25" s="94"/>
      <c r="G25" s="94"/>
      <c r="H25" s="94"/>
      <c r="I25" s="94"/>
      <c r="J25" s="94"/>
      <c r="K25" s="94"/>
      <c r="L25" s="94"/>
      <c r="M25" s="59"/>
    </row>
    <row r="26" spans="2:13" s="56" customFormat="1" ht="16.5" hidden="1" customHeight="1" x14ac:dyDescent="0.25">
      <c r="B26" s="58"/>
      <c r="C26" s="59"/>
      <c r="D26" s="62"/>
      <c r="E26" s="94"/>
      <c r="F26" s="94"/>
      <c r="G26" s="94"/>
      <c r="H26" s="94"/>
      <c r="I26" s="94"/>
      <c r="J26" s="94"/>
      <c r="K26" s="94"/>
      <c r="L26" s="94"/>
      <c r="M26" s="59"/>
    </row>
    <row r="27" spans="2:13" s="56" customFormat="1" ht="16.5" hidden="1" customHeight="1" x14ac:dyDescent="0.25">
      <c r="B27" s="58"/>
      <c r="C27" s="59"/>
      <c r="D27" s="62"/>
      <c r="E27" s="94"/>
      <c r="F27" s="94"/>
      <c r="G27" s="94"/>
      <c r="H27" s="94"/>
      <c r="I27" s="94"/>
      <c r="J27" s="94"/>
      <c r="K27" s="94"/>
      <c r="L27" s="94"/>
      <c r="M27" s="59"/>
    </row>
    <row r="28" spans="2:13" s="56" customFormat="1" ht="16.5" hidden="1" customHeight="1" x14ac:dyDescent="0.25">
      <c r="B28" s="58"/>
      <c r="C28" s="59"/>
      <c r="D28" s="62"/>
      <c r="E28" s="94"/>
      <c r="F28" s="94"/>
      <c r="G28" s="94"/>
      <c r="H28" s="94"/>
      <c r="I28" s="94"/>
      <c r="J28" s="94"/>
      <c r="K28" s="94"/>
      <c r="L28" s="94"/>
      <c r="M28" s="59"/>
    </row>
    <row r="29" spans="2:13" s="56" customFormat="1" ht="16.5" hidden="1" customHeight="1" x14ac:dyDescent="0.25">
      <c r="B29" s="58"/>
      <c r="C29" s="59"/>
      <c r="D29" s="62"/>
      <c r="E29" s="94"/>
      <c r="F29" s="94"/>
      <c r="G29" s="94"/>
      <c r="H29" s="94"/>
      <c r="I29" s="94"/>
      <c r="J29" s="94"/>
      <c r="K29" s="94"/>
      <c r="L29" s="94"/>
      <c r="M29" s="59"/>
    </row>
    <row r="30" spans="2:13" s="56" customFormat="1" ht="16.5" hidden="1" customHeight="1" x14ac:dyDescent="0.25">
      <c r="B30" s="58"/>
      <c r="C30" s="59"/>
      <c r="D30" s="62"/>
      <c r="E30" s="94"/>
      <c r="F30" s="94"/>
      <c r="G30" s="94"/>
      <c r="H30" s="94"/>
      <c r="I30" s="94"/>
      <c r="J30" s="94"/>
      <c r="K30" s="94"/>
      <c r="L30" s="94"/>
      <c r="M30" s="59"/>
    </row>
    <row r="31" spans="2:13" s="56" customFormat="1" ht="16.5" hidden="1" customHeight="1" x14ac:dyDescent="0.25">
      <c r="B31" s="58"/>
      <c r="C31" s="59"/>
      <c r="D31" s="62"/>
      <c r="E31" s="94"/>
      <c r="F31" s="94"/>
      <c r="G31" s="94"/>
      <c r="H31" s="94"/>
      <c r="I31" s="94"/>
      <c r="J31" s="94"/>
      <c r="K31" s="94"/>
      <c r="L31" s="94"/>
      <c r="M31" s="59"/>
    </row>
    <row r="32" spans="2:13" s="56" customFormat="1" ht="16.5" hidden="1" customHeight="1" x14ac:dyDescent="0.25">
      <c r="B32" s="58"/>
      <c r="C32" s="59"/>
      <c r="D32" s="62"/>
      <c r="E32" s="94"/>
      <c r="F32" s="94"/>
      <c r="G32" s="94"/>
      <c r="H32" s="94"/>
      <c r="I32" s="94"/>
      <c r="J32" s="94"/>
      <c r="K32" s="94"/>
      <c r="L32" s="94"/>
      <c r="M32" s="59"/>
    </row>
    <row r="33" spans="2:13" s="57" customFormat="1" ht="16.5" hidden="1" customHeight="1" x14ac:dyDescent="0.25">
      <c r="B33" s="58"/>
      <c r="C33" s="61"/>
      <c r="D33" s="62"/>
      <c r="E33" s="94"/>
      <c r="F33" s="94"/>
      <c r="G33" s="94"/>
      <c r="H33" s="94"/>
      <c r="I33" s="94"/>
      <c r="J33" s="94"/>
      <c r="K33" s="94"/>
      <c r="L33" s="94"/>
      <c r="M33" s="61"/>
    </row>
    <row r="34" spans="2:13" s="57" customFormat="1" ht="16.5" hidden="1" customHeight="1" x14ac:dyDescent="0.25">
      <c r="B34" s="58"/>
      <c r="C34" s="61"/>
      <c r="D34" s="62"/>
      <c r="E34" s="94"/>
      <c r="F34" s="94"/>
      <c r="G34" s="94"/>
      <c r="H34" s="94"/>
      <c r="I34" s="94"/>
      <c r="J34" s="94"/>
      <c r="K34" s="94"/>
      <c r="L34" s="94"/>
      <c r="M34" s="61"/>
    </row>
    <row r="35" spans="2:13" s="57" customFormat="1" ht="12.5" hidden="1" x14ac:dyDescent="0.25">
      <c r="B35" s="58"/>
      <c r="C35" s="61"/>
      <c r="D35" s="62"/>
      <c r="E35" s="94"/>
      <c r="F35" s="94"/>
      <c r="G35" s="94"/>
      <c r="H35" s="94"/>
      <c r="I35" s="94"/>
      <c r="J35" s="94"/>
      <c r="K35" s="94"/>
      <c r="L35" s="94"/>
      <c r="M35" s="61"/>
    </row>
    <row r="36" spans="2:13" s="57" customFormat="1" ht="12.5" hidden="1" x14ac:dyDescent="0.25">
      <c r="B36" s="58"/>
      <c r="C36" s="61"/>
      <c r="D36" s="62"/>
      <c r="E36" s="94"/>
      <c r="F36" s="94"/>
      <c r="G36" s="94"/>
      <c r="H36" s="94"/>
      <c r="I36" s="94"/>
      <c r="J36" s="94"/>
      <c r="K36" s="94"/>
      <c r="L36" s="94"/>
      <c r="M36" s="61"/>
    </row>
    <row r="37" spans="2:13" s="57" customFormat="1" ht="12.5" hidden="1" x14ac:dyDescent="0.25">
      <c r="B37" s="58"/>
      <c r="C37" s="61"/>
      <c r="D37" s="62"/>
      <c r="E37" s="94"/>
      <c r="F37" s="94"/>
      <c r="G37" s="94"/>
      <c r="H37" s="94"/>
      <c r="I37" s="94"/>
      <c r="J37" s="94"/>
      <c r="K37" s="94"/>
      <c r="L37" s="94"/>
      <c r="M37" s="61"/>
    </row>
    <row r="38" spans="2:13" s="57" customFormat="1" ht="12.5" hidden="1" x14ac:dyDescent="0.25">
      <c r="B38" s="58"/>
      <c r="C38" s="61"/>
      <c r="D38" s="62"/>
      <c r="E38" s="94"/>
      <c r="F38" s="94"/>
      <c r="G38" s="94"/>
      <c r="H38" s="94"/>
      <c r="I38" s="94"/>
      <c r="J38" s="94"/>
      <c r="K38" s="94"/>
      <c r="L38" s="94"/>
      <c r="M38" s="61"/>
    </row>
    <row r="39" spans="2:13" s="57" customFormat="1" ht="12.5" hidden="1" x14ac:dyDescent="0.25">
      <c r="B39" s="58"/>
      <c r="C39" s="61"/>
      <c r="D39" s="62"/>
      <c r="E39" s="94"/>
      <c r="F39" s="94"/>
      <c r="G39" s="94"/>
      <c r="H39" s="94"/>
      <c r="I39" s="94"/>
      <c r="J39" s="94"/>
      <c r="K39" s="94"/>
      <c r="L39" s="94"/>
      <c r="M39" s="61"/>
    </row>
    <row r="40" spans="2:13" s="57" customFormat="1" ht="12.5" hidden="1" x14ac:dyDescent="0.25">
      <c r="B40" s="58"/>
      <c r="C40" s="61"/>
      <c r="D40" s="62"/>
      <c r="E40" s="94"/>
      <c r="F40" s="94"/>
      <c r="G40" s="94"/>
      <c r="H40" s="94"/>
      <c r="I40" s="94"/>
      <c r="J40" s="94"/>
      <c r="K40" s="94"/>
      <c r="L40" s="94"/>
      <c r="M40" s="61"/>
    </row>
    <row r="41" spans="2:13" s="7" customFormat="1" ht="12.5" hidden="1" x14ac:dyDescent="0.25">
      <c r="D41" s="101"/>
      <c r="E41" s="101"/>
      <c r="F41" s="101"/>
      <c r="G41" s="101"/>
      <c r="H41" s="101"/>
      <c r="I41" s="101"/>
      <c r="J41" s="101"/>
      <c r="K41" s="101"/>
    </row>
    <row r="42" spans="2:13" s="7" customFormat="1" ht="12.5" hidden="1" x14ac:dyDescent="0.25">
      <c r="D42" s="101"/>
      <c r="E42" s="101"/>
      <c r="F42" s="101"/>
      <c r="G42" s="101"/>
      <c r="H42" s="101"/>
      <c r="I42" s="101"/>
      <c r="J42" s="101"/>
      <c r="K42" s="101"/>
    </row>
    <row r="43" spans="2:13" s="7" customFormat="1" ht="12.5" hidden="1" x14ac:dyDescent="0.25">
      <c r="D43" s="101"/>
      <c r="E43" s="101"/>
      <c r="F43" s="101"/>
      <c r="G43" s="101"/>
      <c r="H43" s="101"/>
      <c r="I43" s="101"/>
      <c r="J43" s="101"/>
      <c r="K43" s="101"/>
    </row>
    <row r="44" spans="2:13" s="7" customFormat="1" ht="12.5" hidden="1" x14ac:dyDescent="0.25">
      <c r="D44" s="101"/>
      <c r="E44" s="101"/>
      <c r="F44" s="101"/>
      <c r="G44" s="101"/>
      <c r="H44" s="101"/>
      <c r="I44" s="101"/>
      <c r="J44" s="101"/>
      <c r="K44" s="101"/>
    </row>
    <row r="45" spans="2:13" s="7" customFormat="1" ht="12.5" hidden="1" x14ac:dyDescent="0.25">
      <c r="D45" s="101"/>
      <c r="E45" s="101"/>
      <c r="F45" s="101"/>
      <c r="G45" s="101"/>
      <c r="H45" s="101"/>
      <c r="I45" s="101"/>
      <c r="J45" s="101"/>
      <c r="K45" s="101"/>
    </row>
    <row r="46" spans="2:13" s="7" customFormat="1" ht="12.5" hidden="1" x14ac:dyDescent="0.25">
      <c r="D46" s="101"/>
      <c r="E46" s="101"/>
      <c r="F46" s="101"/>
      <c r="G46" s="101"/>
      <c r="H46" s="101"/>
      <c r="I46" s="101"/>
      <c r="J46" s="101"/>
      <c r="K46" s="101"/>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J0R6DmbTiqa9K1Aws8TejAGZim08RLRuDC1DTKOz/7RlkJipuTNb20piuyBRpXfy48RaV4pkXn0rI/pEXp95uQ==" saltValue="qIZi3k3yufGKzQMB8ovuVQ==" spinCount="100000" sheet="1" objects="1" scenarios="1"/>
  <mergeCells count="43">
    <mergeCell ref="E28:L28"/>
    <mergeCell ref="E29:L29"/>
    <mergeCell ref="E30:L30"/>
    <mergeCell ref="E31:L31"/>
    <mergeCell ref="E32:L32"/>
    <mergeCell ref="E15:L15"/>
    <mergeCell ref="E16:L16"/>
    <mergeCell ref="E17:L17"/>
    <mergeCell ref="E18:L18"/>
    <mergeCell ref="E19:L19"/>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D45:K45"/>
    <mergeCell ref="D46:K46"/>
    <mergeCell ref="E35:L35"/>
    <mergeCell ref="E36:L36"/>
    <mergeCell ref="E37:L37"/>
    <mergeCell ref="E38:L38"/>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86"/>
  <sheetViews>
    <sheetView zoomScale="115" zoomScaleNormal="115"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5" t="s">
        <v>156</v>
      </c>
      <c r="B1" s="95"/>
      <c r="C1" s="96" t="str">
        <f ca="1">MID(CELL("filename",A1),FIND("]",CELL("filename",A1))+1,255)</f>
        <v>Executive Summary</v>
      </c>
      <c r="D1" s="96"/>
      <c r="E1" s="96"/>
      <c r="F1" s="96"/>
      <c r="G1" s="96"/>
      <c r="H1" s="96"/>
      <c r="I1" s="96"/>
      <c r="J1" s="96"/>
      <c r="K1" s="96"/>
      <c r="L1" s="96"/>
      <c r="M1" s="96"/>
      <c r="N1" s="4"/>
    </row>
    <row r="2" spans="1:14" s="5" customFormat="1" ht="17.25" customHeight="1" x14ac:dyDescent="0.35">
      <c r="A2" s="97" t="str">
        <f>REPyear</f>
        <v>2021</v>
      </c>
      <c r="B2" s="97"/>
      <c r="C2" s="98" t="str">
        <f>REPTabHead2</f>
        <v>2021 Medical School Year Two Questionnaire</v>
      </c>
      <c r="D2" s="98"/>
      <c r="E2" s="98"/>
      <c r="F2" s="98"/>
      <c r="G2" s="98"/>
      <c r="H2" s="98"/>
      <c r="I2" s="98"/>
      <c r="J2" s="98"/>
      <c r="K2" s="98"/>
      <c r="L2" s="98"/>
      <c r="M2" s="98"/>
      <c r="N2" s="6"/>
    </row>
    <row r="3" spans="1:14" s="7" customFormat="1" ht="12.5" x14ac:dyDescent="0.25"/>
    <row r="4" spans="1:14" s="9" customFormat="1" ht="12.5" x14ac:dyDescent="0.25"/>
    <row r="5" spans="1:14" s="7" customFormat="1" ht="14" x14ac:dyDescent="0.25">
      <c r="B5" s="105" t="s">
        <v>175</v>
      </c>
      <c r="C5" s="105"/>
      <c r="D5" s="105"/>
      <c r="E5" s="105"/>
      <c r="F5" s="105"/>
      <c r="G5" s="105"/>
      <c r="H5" s="105"/>
      <c r="I5" s="105"/>
      <c r="J5" s="105"/>
      <c r="K5" s="105"/>
      <c r="L5" s="105"/>
      <c r="M5" s="105"/>
    </row>
    <row r="6" spans="1:14" s="7" customFormat="1" ht="17.25" customHeight="1" x14ac:dyDescent="0.25"/>
    <row r="7" spans="1:14" s="63" customFormat="1" ht="13" x14ac:dyDescent="0.3">
      <c r="B7" s="104" t="s">
        <v>139</v>
      </c>
      <c r="C7" s="104"/>
      <c r="D7" s="104"/>
      <c r="E7" s="104"/>
      <c r="F7" s="104"/>
      <c r="G7" s="104"/>
      <c r="H7" s="104"/>
      <c r="I7" s="104"/>
      <c r="J7" s="104"/>
      <c r="K7" s="104"/>
      <c r="L7" s="104"/>
      <c r="M7" s="104"/>
    </row>
    <row r="8" spans="1:14" s="7" customFormat="1" ht="12.5" x14ac:dyDescent="0.25"/>
    <row r="9" spans="1:14" s="7" customFormat="1" ht="66" customHeight="1" x14ac:dyDescent="0.25">
      <c r="B9" s="94" t="s">
        <v>161</v>
      </c>
      <c r="C9" s="94"/>
      <c r="D9" s="94"/>
      <c r="E9" s="94"/>
      <c r="F9" s="94"/>
      <c r="G9" s="94"/>
      <c r="H9" s="94"/>
      <c r="I9" s="94"/>
      <c r="J9" s="94"/>
      <c r="K9" s="94"/>
      <c r="L9" s="94"/>
      <c r="M9" s="94"/>
    </row>
    <row r="10" spans="1:14" s="7" customFormat="1" ht="12.5" x14ac:dyDescent="0.25"/>
    <row r="11" spans="1:14" s="7" customFormat="1" ht="110.5" customHeight="1" x14ac:dyDescent="0.25">
      <c r="B11" s="94" t="str">
        <f>"The All Schools Summary Report includes national data from the "&amp;REPyear-2&amp;", "&amp;REPyear-1&amp;", and "&amp;REPyear&amp;" Y2Qs for comparison purposes, where comparison data are available. "&amp;"Copies of the All Schools Summary Report and the survey instrument are publicly available on the AAMC website at www.aamc.org/data/y2q. "&amp;"In addition to the All Schools Summary Report, each medical school is issued a school report displaying data for the school alongside the national data. "&amp;"By request, regional campuses and programs offering specialized medical training under the aegis of an accredited institution are also issued campus reports if the campus or program had five or more respondents. "&amp;"Campus reports display data for the campus alongside data for the parent institution (with combined data for all campuses). School and campus reports are made available to schools’ authorized AAMC Student Surveys contacts."</f>
        <v>The All Schools Summary Report includes national data from the 2019, 2020, and 2021 Y2Qs for comparison purposes, where comparison data are available. Copies of the All Schools Summary Report and the survey instrument are publicly available on the AAMC website at www.aamc.org/data/y2q. In addition to the All Schools Summary Report, each medical school is issued a school report displaying data for the school alongside the national data. By request, regional campuses and programs offering specialized medical training under the aegis of an accredited institution are also issued campus reports if the campus or program had five or more respondents. Campus reports display data for the campus alongside data for the parent institution (with combined data for all campuses). School and campus reports are made available to schools’ authorized AAMC Student Surveys contacts.</v>
      </c>
      <c r="C11" s="94"/>
      <c r="D11" s="94"/>
      <c r="E11" s="94"/>
      <c r="F11" s="94"/>
      <c r="G11" s="94"/>
      <c r="H11" s="94"/>
      <c r="I11" s="94"/>
      <c r="J11" s="94"/>
      <c r="K11" s="94"/>
      <c r="L11" s="94"/>
      <c r="M11" s="94"/>
    </row>
    <row r="12" spans="1:14" s="7" customFormat="1" ht="12.5" x14ac:dyDescent="0.25"/>
    <row r="13" spans="1:14" s="7" customFormat="1" ht="14" x14ac:dyDescent="0.25">
      <c r="B13" s="105" t="s">
        <v>140</v>
      </c>
      <c r="C13" s="105"/>
      <c r="D13" s="105"/>
      <c r="E13" s="105"/>
      <c r="F13" s="105"/>
      <c r="G13" s="105"/>
      <c r="H13" s="105"/>
      <c r="I13" s="105"/>
      <c r="J13" s="105"/>
      <c r="K13" s="105"/>
      <c r="L13" s="105"/>
      <c r="M13" s="105"/>
    </row>
    <row r="14" spans="1:14" s="7" customFormat="1" ht="12.5" x14ac:dyDescent="0.25"/>
    <row r="15" spans="1:14" s="7" customFormat="1" ht="63" customHeight="1" x14ac:dyDescent="0.25">
      <c r="B15" s="103" t="str">
        <f>"The "&amp;REPyear&amp;" Y2Q All Schools Summary Report provides aggregate data from active second-year students at U.S. medical education programs accredited by the Liaison Committee on Medical Education (LCME). The "&amp;REPyear&amp;" Y2Q was open from "&amp;SVdate1&amp;", "&amp;REPyear&amp;" to "&amp;SVdate2&amp;", "&amp;REPyear+1&amp;". Initial participants were identified by the AAMC Student Records System (SRS). While the survey was open, medical schools could request changes to the list of eligible participants to reflect changes in second-year status."</f>
        <v>The 2021 Y2Q All Schools Summary Report provides aggregate data from active second-year students at U.S. medical education programs accredited by the Liaison Committee on Medical Education (LCME). The 2021 Y2Q was open from October 1, 2021 to January 5, 2022. Initial participants were identified by the AAMC Student Records System (SRS). While the survey was open, medical schools could request changes to the list of eligible participants to reflect changes in second-year status.</v>
      </c>
      <c r="C15" s="103"/>
      <c r="D15" s="103"/>
      <c r="E15" s="103"/>
      <c r="F15" s="103"/>
      <c r="G15" s="103"/>
      <c r="H15" s="103"/>
      <c r="I15" s="103"/>
      <c r="J15" s="103"/>
      <c r="K15" s="103"/>
      <c r="L15" s="103"/>
      <c r="M15" s="103"/>
    </row>
    <row r="16" spans="1:14" s="7" customFormat="1" ht="12.5" x14ac:dyDescent="0.25"/>
    <row r="17" spans="2:13" s="7" customFormat="1" ht="50.25" customHeight="1" x14ac:dyDescent="0.25">
      <c r="B17" s="103" t="str">
        <f>"The data in the "&amp;REPyear&amp;" Y2Q All Schools Summary Report reflect the responses of 12,781 individuals from all 155 medical schools with second-year students in the "&amp;REPyear&amp;"-"&amp;REPyear+1&amp;" academic year. This represents a 57.3% response rate of the 22,305 individuals identified by SRS as active second-year students at the time the survey closed. Survey data for participating individuals may not be comparable to data for nonparticipants."</f>
        <v>The data in the 2021 Y2Q All Schools Summary Report reflect the responses of 12,781 individuals from all 155 medical schools with second-year students in the 2021-2022 academic year. This represents a 57.3% response rate of the 22,305 individuals identified by SRS as active second-year students at the time the survey closed. Survey data for participating individuals may not be comparable to data for nonparticipants.</v>
      </c>
      <c r="C17" s="103"/>
      <c r="D17" s="103"/>
      <c r="E17" s="103"/>
      <c r="F17" s="103"/>
      <c r="G17" s="103"/>
      <c r="H17" s="103"/>
      <c r="I17" s="103"/>
      <c r="J17" s="103"/>
      <c r="K17" s="103"/>
      <c r="L17" s="103"/>
      <c r="M17" s="103"/>
    </row>
    <row r="18" spans="2:13" s="7" customFormat="1" ht="12.5" x14ac:dyDescent="0.25"/>
    <row r="19" spans="2:13" s="7" customFormat="1" ht="93.5" customHeight="1" x14ac:dyDescent="0.25">
      <c r="B19" s="103" t="s">
        <v>331</v>
      </c>
      <c r="C19" s="103"/>
      <c r="D19" s="103"/>
      <c r="E19" s="103"/>
      <c r="F19" s="103"/>
      <c r="G19" s="103"/>
      <c r="H19" s="103"/>
      <c r="I19" s="103"/>
      <c r="J19" s="103"/>
      <c r="K19" s="103"/>
      <c r="L19" s="103"/>
      <c r="M19" s="103"/>
    </row>
    <row r="20" spans="2:13" s="7" customFormat="1" ht="10" customHeight="1" x14ac:dyDescent="0.25"/>
    <row r="21" spans="2:13" s="7" customFormat="1" ht="63.75" customHeight="1" x14ac:dyDescent="0.25">
      <c r="B21" s="103" t="s">
        <v>164</v>
      </c>
      <c r="C21" s="103"/>
      <c r="D21" s="103"/>
      <c r="E21" s="103"/>
      <c r="F21" s="103"/>
      <c r="G21" s="103"/>
      <c r="H21" s="103"/>
      <c r="I21" s="103"/>
      <c r="J21" s="103"/>
      <c r="K21" s="103"/>
      <c r="L21" s="103"/>
      <c r="M21" s="103"/>
    </row>
    <row r="22" spans="2:13" s="7" customFormat="1" ht="12.5" x14ac:dyDescent="0.25"/>
    <row r="23" spans="2:13" s="7" customFormat="1" ht="39" customHeight="1" x14ac:dyDescent="0.25">
      <c r="B23" s="103" t="s">
        <v>162</v>
      </c>
      <c r="C23" s="103"/>
      <c r="D23" s="103"/>
      <c r="E23" s="103"/>
      <c r="F23" s="103"/>
      <c r="G23" s="103"/>
      <c r="H23" s="103"/>
      <c r="I23" s="103"/>
      <c r="J23" s="103"/>
      <c r="K23" s="103"/>
      <c r="L23" s="103"/>
      <c r="M23" s="103"/>
    </row>
    <row r="24" spans="2:13" s="7" customFormat="1" ht="17.25" customHeight="1" x14ac:dyDescent="0.25"/>
    <row r="25" spans="2:13" s="7" customFormat="1" ht="12.75" customHeight="1" x14ac:dyDescent="0.25">
      <c r="B25" s="104" t="str">
        <f>"Changes to the "&amp;REPyear&amp;" Y2Q"</f>
        <v>Changes to the 2021 Y2Q</v>
      </c>
      <c r="C25" s="104"/>
      <c r="D25" s="104"/>
      <c r="E25" s="104"/>
      <c r="F25" s="104"/>
      <c r="G25" s="104"/>
      <c r="H25" s="104"/>
      <c r="I25" s="104"/>
      <c r="J25" s="104"/>
      <c r="K25" s="104"/>
      <c r="L25" s="104"/>
      <c r="M25" s="104"/>
    </row>
    <row r="26" spans="2:13" s="7" customFormat="1" ht="12.5" x14ac:dyDescent="0.25"/>
    <row r="27" spans="2:13" s="7" customFormat="1" ht="86.25" customHeight="1" x14ac:dyDescent="0.25">
      <c r="B27" s="103" t="s">
        <v>332</v>
      </c>
      <c r="C27" s="103"/>
      <c r="D27" s="103"/>
      <c r="E27" s="103"/>
      <c r="F27" s="103"/>
      <c r="G27" s="103"/>
      <c r="H27" s="103"/>
      <c r="I27" s="103"/>
      <c r="J27" s="103"/>
      <c r="K27" s="103"/>
      <c r="L27" s="103"/>
      <c r="M27" s="103"/>
    </row>
    <row r="28" spans="2:13" s="7" customFormat="1" ht="12.5" x14ac:dyDescent="0.25"/>
    <row r="29" spans="2:13" s="7" customFormat="1" ht="72.5" customHeight="1" x14ac:dyDescent="0.25">
      <c r="B29" s="103" t="s">
        <v>333</v>
      </c>
      <c r="C29" s="103"/>
      <c r="D29" s="103"/>
      <c r="E29" s="103"/>
      <c r="F29" s="103"/>
      <c r="G29" s="103"/>
      <c r="H29" s="103"/>
      <c r="I29" s="103"/>
      <c r="J29" s="103"/>
      <c r="K29" s="103"/>
      <c r="L29" s="103"/>
      <c r="M29" s="103"/>
    </row>
    <row r="30" spans="2:13" s="7" customFormat="1" ht="12.5" x14ac:dyDescent="0.25"/>
    <row r="31" spans="2:13" s="7" customFormat="1" ht="13" x14ac:dyDescent="0.25">
      <c r="B31" s="104" t="s">
        <v>143</v>
      </c>
      <c r="C31" s="104"/>
      <c r="D31" s="104"/>
      <c r="E31" s="104"/>
      <c r="F31" s="104"/>
      <c r="G31" s="104"/>
      <c r="H31" s="104"/>
      <c r="I31" s="104"/>
      <c r="J31" s="104"/>
      <c r="K31" s="104"/>
      <c r="L31" s="104"/>
      <c r="M31" s="104"/>
    </row>
    <row r="32" spans="2:13" s="7" customFormat="1" ht="7.5" customHeight="1" x14ac:dyDescent="0.25"/>
    <row r="33" spans="2:13" s="7" customFormat="1" ht="65.25" customHeight="1" x14ac:dyDescent="0.25">
      <c r="B33" s="103" t="s">
        <v>352</v>
      </c>
      <c r="C33" s="103"/>
      <c r="D33" s="103"/>
      <c r="E33" s="103"/>
      <c r="F33" s="103"/>
      <c r="G33" s="103"/>
      <c r="H33" s="103"/>
      <c r="I33" s="103"/>
      <c r="J33" s="103"/>
      <c r="K33" s="103"/>
      <c r="L33" s="103"/>
      <c r="M33" s="103"/>
    </row>
    <row r="34" spans="2:13" s="7" customFormat="1" ht="7.5" customHeight="1" x14ac:dyDescent="0.25"/>
    <row r="35" spans="2:13" s="7" customFormat="1" ht="13" x14ac:dyDescent="0.25">
      <c r="B35" s="102" t="s">
        <v>351</v>
      </c>
      <c r="C35" s="102"/>
      <c r="D35" s="102"/>
      <c r="E35" s="102"/>
      <c r="F35" s="102"/>
      <c r="G35" s="102"/>
      <c r="H35" s="102"/>
      <c r="I35" s="102"/>
      <c r="J35" s="102"/>
      <c r="K35" s="102"/>
      <c r="L35" s="102"/>
      <c r="M35" s="102"/>
    </row>
    <row r="36" spans="2:13" s="7" customFormat="1" ht="7.5" customHeight="1" x14ac:dyDescent="0.25"/>
    <row r="37" spans="2:13" s="7" customFormat="1" ht="27" customHeight="1" x14ac:dyDescent="0.25">
      <c r="B37" s="103" t="s">
        <v>355</v>
      </c>
      <c r="C37" s="103"/>
      <c r="D37" s="103"/>
      <c r="E37" s="103"/>
      <c r="F37" s="103"/>
      <c r="G37" s="103"/>
      <c r="H37" s="103"/>
      <c r="I37" s="103"/>
      <c r="J37" s="103"/>
      <c r="K37" s="103"/>
      <c r="L37" s="103"/>
      <c r="M37" s="103"/>
    </row>
    <row r="38" spans="2:13" s="7" customFormat="1" ht="6.75" customHeight="1" x14ac:dyDescent="0.25">
      <c r="B38" s="66"/>
      <c r="C38" s="66"/>
      <c r="D38" s="66"/>
      <c r="E38" s="66"/>
      <c r="F38" s="66"/>
      <c r="G38" s="66"/>
      <c r="H38" s="66"/>
      <c r="I38" s="66"/>
      <c r="J38" s="66"/>
      <c r="K38" s="66"/>
      <c r="L38" s="66"/>
      <c r="M38" s="66"/>
    </row>
    <row r="39" spans="2:13" s="7" customFormat="1" ht="13" x14ac:dyDescent="0.25">
      <c r="B39" s="102" t="s">
        <v>334</v>
      </c>
      <c r="C39" s="102"/>
      <c r="D39" s="102"/>
      <c r="E39" s="102"/>
      <c r="F39" s="102"/>
      <c r="G39" s="102"/>
      <c r="H39" s="102"/>
      <c r="I39" s="102"/>
      <c r="J39" s="102"/>
      <c r="K39" s="102"/>
      <c r="L39" s="102"/>
      <c r="M39" s="102"/>
    </row>
    <row r="40" spans="2:13" s="7" customFormat="1" ht="7.5" customHeight="1" x14ac:dyDescent="0.25"/>
    <row r="41" spans="2:13" s="7" customFormat="1" ht="66.75" customHeight="1" x14ac:dyDescent="0.25">
      <c r="B41" s="103" t="s">
        <v>335</v>
      </c>
      <c r="C41" s="103"/>
      <c r="D41" s="103"/>
      <c r="E41" s="103"/>
      <c r="F41" s="103"/>
      <c r="G41" s="103"/>
      <c r="H41" s="103"/>
      <c r="I41" s="103"/>
      <c r="J41" s="103"/>
      <c r="K41" s="103"/>
      <c r="L41" s="103"/>
      <c r="M41" s="103"/>
    </row>
    <row r="42" spans="2:13" s="7" customFormat="1" ht="7.5" customHeight="1" x14ac:dyDescent="0.25"/>
    <row r="43" spans="2:13" s="7" customFormat="1" ht="40.5" customHeight="1" x14ac:dyDescent="0.25">
      <c r="B43" s="103" t="s">
        <v>336</v>
      </c>
      <c r="C43" s="103"/>
      <c r="D43" s="103"/>
      <c r="E43" s="103"/>
      <c r="F43" s="103"/>
      <c r="G43" s="103"/>
      <c r="H43" s="103"/>
      <c r="I43" s="103"/>
      <c r="J43" s="103"/>
      <c r="K43" s="103"/>
      <c r="L43" s="103"/>
      <c r="M43" s="103"/>
    </row>
    <row r="44" spans="2:13" s="7" customFormat="1" ht="7.5" customHeight="1" x14ac:dyDescent="0.25"/>
    <row r="45" spans="2:13" s="7" customFormat="1" ht="30" customHeight="1" x14ac:dyDescent="0.25">
      <c r="B45" s="103" t="s">
        <v>353</v>
      </c>
      <c r="C45" s="103"/>
      <c r="D45" s="103"/>
      <c r="E45" s="103"/>
      <c r="F45" s="103"/>
      <c r="G45" s="103"/>
      <c r="H45" s="103"/>
      <c r="I45" s="103"/>
      <c r="J45" s="103"/>
      <c r="K45" s="103"/>
      <c r="L45" s="103"/>
      <c r="M45" s="103"/>
    </row>
    <row r="46" spans="2:13" s="7" customFormat="1" ht="12.5" x14ac:dyDescent="0.25"/>
    <row r="47" spans="2:13" s="7" customFormat="1" ht="13" x14ac:dyDescent="0.25">
      <c r="B47" s="102" t="s">
        <v>337</v>
      </c>
      <c r="C47" s="102"/>
      <c r="D47" s="102"/>
      <c r="E47" s="102"/>
      <c r="F47" s="102"/>
      <c r="G47" s="102"/>
      <c r="H47" s="102"/>
      <c r="I47" s="102"/>
      <c r="J47" s="102"/>
      <c r="K47" s="102"/>
      <c r="L47" s="102"/>
      <c r="M47" s="102"/>
    </row>
    <row r="48" spans="2:13" s="7" customFormat="1" ht="7.5" customHeight="1" x14ac:dyDescent="0.25"/>
    <row r="49" spans="2:13" s="7" customFormat="1" ht="42" customHeight="1" x14ac:dyDescent="0.25">
      <c r="B49" s="103" t="s">
        <v>338</v>
      </c>
      <c r="C49" s="103"/>
      <c r="D49" s="103"/>
      <c r="E49" s="103"/>
      <c r="F49" s="103"/>
      <c r="G49" s="103"/>
      <c r="H49" s="103"/>
      <c r="I49" s="103"/>
      <c r="J49" s="103"/>
      <c r="K49" s="103"/>
      <c r="L49" s="103"/>
      <c r="M49" s="103"/>
    </row>
    <row r="50" spans="2:13" s="7" customFormat="1" ht="7.5" customHeight="1" x14ac:dyDescent="0.25"/>
    <row r="51" spans="2:13" s="7" customFormat="1" ht="13" x14ac:dyDescent="0.25">
      <c r="B51" s="102" t="s">
        <v>339</v>
      </c>
      <c r="C51" s="102"/>
      <c r="D51" s="102"/>
      <c r="E51" s="102"/>
      <c r="F51" s="102"/>
      <c r="G51" s="102"/>
      <c r="H51" s="102"/>
      <c r="I51" s="102"/>
      <c r="J51" s="102"/>
      <c r="K51" s="102"/>
      <c r="L51" s="102"/>
      <c r="M51" s="102"/>
    </row>
    <row r="52" spans="2:13" s="7" customFormat="1" ht="7.5" customHeight="1" x14ac:dyDescent="0.25"/>
    <row r="53" spans="2:13" s="7" customFormat="1" ht="55.5" customHeight="1" x14ac:dyDescent="0.25">
      <c r="B53" s="103" t="s">
        <v>354</v>
      </c>
      <c r="C53" s="103"/>
      <c r="D53" s="103"/>
      <c r="E53" s="103"/>
      <c r="F53" s="103"/>
      <c r="G53" s="103"/>
      <c r="H53" s="103"/>
      <c r="I53" s="103"/>
      <c r="J53" s="103"/>
      <c r="K53" s="103"/>
      <c r="L53" s="103"/>
      <c r="M53" s="103"/>
    </row>
    <row r="54" spans="2:13" s="7" customFormat="1" ht="7.5" customHeight="1" x14ac:dyDescent="0.25"/>
    <row r="55" spans="2:13" s="7" customFormat="1" ht="13" x14ac:dyDescent="0.25">
      <c r="B55" s="102" t="s">
        <v>341</v>
      </c>
      <c r="C55" s="102"/>
      <c r="D55" s="102"/>
      <c r="E55" s="102"/>
      <c r="F55" s="102"/>
      <c r="G55" s="102"/>
      <c r="H55" s="102"/>
      <c r="I55" s="102"/>
      <c r="J55" s="102"/>
      <c r="K55" s="102"/>
      <c r="L55" s="102"/>
      <c r="M55" s="102"/>
    </row>
    <row r="56" spans="2:13" s="7" customFormat="1" ht="7.5" customHeight="1" x14ac:dyDescent="0.25"/>
    <row r="57" spans="2:13" s="7" customFormat="1" ht="79.5" customHeight="1" x14ac:dyDescent="0.25">
      <c r="B57" s="103" t="s">
        <v>340</v>
      </c>
      <c r="C57" s="103"/>
      <c r="D57" s="103"/>
      <c r="E57" s="103"/>
      <c r="F57" s="103"/>
      <c r="G57" s="103"/>
      <c r="H57" s="103"/>
      <c r="I57" s="103"/>
      <c r="J57" s="103"/>
      <c r="K57" s="103"/>
      <c r="L57" s="103"/>
      <c r="M57" s="103"/>
    </row>
    <row r="58" spans="2:13" s="7" customFormat="1" ht="7.5" customHeight="1" x14ac:dyDescent="0.25"/>
    <row r="59" spans="2:13" s="7" customFormat="1" ht="66.75" customHeight="1" x14ac:dyDescent="0.25">
      <c r="B59" s="103" t="s">
        <v>356</v>
      </c>
      <c r="C59" s="103"/>
      <c r="D59" s="103"/>
      <c r="E59" s="103"/>
      <c r="F59" s="103"/>
      <c r="G59" s="103"/>
      <c r="H59" s="103"/>
      <c r="I59" s="103"/>
      <c r="J59" s="103"/>
      <c r="K59" s="103"/>
      <c r="L59" s="103"/>
      <c r="M59" s="103"/>
    </row>
    <row r="60" spans="2:13" s="7" customFormat="1" ht="7.5" customHeight="1" x14ac:dyDescent="0.25"/>
    <row r="61" spans="2:13" s="7" customFormat="1" ht="13" x14ac:dyDescent="0.25">
      <c r="B61" s="102" t="s">
        <v>342</v>
      </c>
      <c r="C61" s="102"/>
      <c r="D61" s="102"/>
      <c r="E61" s="102"/>
      <c r="F61" s="102"/>
      <c r="G61" s="102"/>
      <c r="H61" s="102"/>
      <c r="I61" s="102"/>
      <c r="J61" s="102"/>
      <c r="K61" s="102"/>
      <c r="L61" s="102"/>
      <c r="M61" s="102"/>
    </row>
    <row r="62" spans="2:13" s="7" customFormat="1" ht="7.5" customHeight="1" x14ac:dyDescent="0.25"/>
    <row r="63" spans="2:13" s="7" customFormat="1" ht="39" customHeight="1" x14ac:dyDescent="0.25">
      <c r="B63" s="103" t="s">
        <v>343</v>
      </c>
      <c r="C63" s="103"/>
      <c r="D63" s="103"/>
      <c r="E63" s="103"/>
      <c r="F63" s="103"/>
      <c r="G63" s="103"/>
      <c r="H63" s="103"/>
      <c r="I63" s="103"/>
      <c r="J63" s="103"/>
      <c r="K63" s="103"/>
      <c r="L63" s="103"/>
      <c r="M63" s="103"/>
    </row>
    <row r="64" spans="2:13" s="7" customFormat="1" ht="9.75" customHeight="1" x14ac:dyDescent="0.25"/>
    <row r="65" spans="2:13" s="7" customFormat="1" ht="54.75" customHeight="1" x14ac:dyDescent="0.25">
      <c r="B65" s="103" t="s">
        <v>344</v>
      </c>
      <c r="C65" s="103"/>
      <c r="D65" s="103"/>
      <c r="E65" s="103"/>
      <c r="F65" s="103"/>
      <c r="G65" s="103"/>
      <c r="H65" s="103"/>
      <c r="I65" s="103"/>
      <c r="J65" s="103"/>
      <c r="K65" s="103"/>
      <c r="L65" s="103"/>
      <c r="M65" s="103"/>
    </row>
    <row r="66" spans="2:13" s="7" customFormat="1" ht="7.5" customHeight="1" x14ac:dyDescent="0.25"/>
    <row r="67" spans="2:13" s="7" customFormat="1" ht="13" x14ac:dyDescent="0.25">
      <c r="B67" s="102" t="s">
        <v>345</v>
      </c>
      <c r="C67" s="102"/>
      <c r="D67" s="102"/>
      <c r="E67" s="102"/>
      <c r="F67" s="102"/>
      <c r="G67" s="102"/>
      <c r="H67" s="102"/>
      <c r="I67" s="102"/>
      <c r="J67" s="102"/>
      <c r="K67" s="102"/>
      <c r="L67" s="102"/>
      <c r="M67" s="102"/>
    </row>
    <row r="68" spans="2:13" s="7" customFormat="1" ht="7.5" customHeight="1" x14ac:dyDescent="0.25"/>
    <row r="69" spans="2:13" s="7" customFormat="1" ht="41.25" customHeight="1" x14ac:dyDescent="0.25">
      <c r="B69" s="103" t="s">
        <v>346</v>
      </c>
      <c r="C69" s="103"/>
      <c r="D69" s="103"/>
      <c r="E69" s="103"/>
      <c r="F69" s="103"/>
      <c r="G69" s="103"/>
      <c r="H69" s="103"/>
      <c r="I69" s="103"/>
      <c r="J69" s="103"/>
      <c r="K69" s="103"/>
      <c r="L69" s="103"/>
      <c r="M69" s="103"/>
    </row>
    <row r="70" spans="2:13" s="7" customFormat="1" ht="7.5" customHeight="1" x14ac:dyDescent="0.25"/>
    <row r="71" spans="2:13" s="7" customFormat="1" ht="42" customHeight="1" x14ac:dyDescent="0.25">
      <c r="B71" s="103" t="s">
        <v>347</v>
      </c>
      <c r="C71" s="103"/>
      <c r="D71" s="103"/>
      <c r="E71" s="103"/>
      <c r="F71" s="103"/>
      <c r="G71" s="103"/>
      <c r="H71" s="103"/>
      <c r="I71" s="103"/>
      <c r="J71" s="103"/>
      <c r="K71" s="103"/>
      <c r="L71" s="103"/>
      <c r="M71" s="103"/>
    </row>
    <row r="72" spans="2:13" s="7" customFormat="1" ht="7.5" customHeight="1" x14ac:dyDescent="0.25"/>
    <row r="73" spans="2:13" s="7" customFormat="1" ht="67.5" customHeight="1" x14ac:dyDescent="0.25">
      <c r="B73" s="103" t="s">
        <v>348</v>
      </c>
      <c r="C73" s="103"/>
      <c r="D73" s="103"/>
      <c r="E73" s="103"/>
      <c r="F73" s="103"/>
      <c r="G73" s="103"/>
      <c r="H73" s="103"/>
      <c r="I73" s="103"/>
      <c r="J73" s="103"/>
      <c r="K73" s="103"/>
      <c r="L73" s="103"/>
      <c r="M73" s="103"/>
    </row>
    <row r="74" spans="2:13" s="7" customFormat="1" ht="11.25" customHeight="1" x14ac:dyDescent="0.25">
      <c r="B74" s="65"/>
      <c r="C74" s="65"/>
      <c r="D74" s="65"/>
      <c r="E74" s="65"/>
      <c r="F74" s="65"/>
      <c r="G74" s="65"/>
      <c r="H74" s="65"/>
      <c r="I74" s="65"/>
      <c r="J74" s="65"/>
      <c r="K74" s="65"/>
      <c r="L74" s="65"/>
      <c r="M74" s="65"/>
    </row>
    <row r="75" spans="2:13" s="7" customFormat="1" ht="12.75" customHeight="1" x14ac:dyDescent="0.25">
      <c r="B75" s="104" t="s">
        <v>349</v>
      </c>
      <c r="C75" s="104"/>
      <c r="D75" s="104"/>
      <c r="E75" s="104"/>
      <c r="F75" s="104"/>
      <c r="G75" s="104"/>
      <c r="H75" s="104"/>
      <c r="I75" s="104"/>
      <c r="J75" s="104"/>
      <c r="K75" s="104"/>
      <c r="L75" s="104"/>
      <c r="M75" s="104"/>
    </row>
    <row r="76" spans="2:13" s="7" customFormat="1" ht="9" customHeight="1" x14ac:dyDescent="0.25"/>
    <row r="77" spans="2:13" s="7" customFormat="1" ht="31.5" customHeight="1" x14ac:dyDescent="0.25">
      <c r="B77" s="103" t="s">
        <v>350</v>
      </c>
      <c r="C77" s="103"/>
      <c r="D77" s="103"/>
      <c r="E77" s="103"/>
      <c r="F77" s="103"/>
      <c r="G77" s="103"/>
      <c r="H77" s="103"/>
      <c r="I77" s="103"/>
      <c r="J77" s="103"/>
      <c r="K77" s="103"/>
      <c r="L77" s="103"/>
      <c r="M77" s="103"/>
    </row>
    <row r="78" spans="2:13" s="7" customFormat="1" ht="12.75" customHeight="1" x14ac:dyDescent="0.25"/>
    <row r="79" spans="2:13" s="7" customFormat="1" ht="12.75" hidden="1" customHeight="1" x14ac:dyDescent="0.25"/>
    <row r="80" spans="2:13" s="7" customFormat="1" ht="12.75" hidden="1" customHeight="1" x14ac:dyDescent="0.25"/>
    <row r="81" s="7" customFormat="1" ht="12.75" hidden="1" customHeight="1" x14ac:dyDescent="0.25"/>
    <row r="82" s="7" customFormat="1" ht="12.75" hidden="1" customHeight="1" x14ac:dyDescent="0.25"/>
    <row r="83" s="7" customFormat="1" ht="12.75" hidden="1" customHeight="1" x14ac:dyDescent="0.25"/>
    <row r="84" s="7" customFormat="1" ht="12.75" hidden="1" customHeight="1" x14ac:dyDescent="0.25"/>
    <row r="85" s="7" customFormat="1" ht="12.75" hidden="1" customHeight="1" x14ac:dyDescent="0.25"/>
    <row r="86" s="7" customFormat="1" ht="12.75" hidden="1" customHeight="1" x14ac:dyDescent="0.25"/>
  </sheetData>
  <mergeCells count="41">
    <mergeCell ref="B65:M65"/>
    <mergeCell ref="B63:M63"/>
    <mergeCell ref="B75:M75"/>
    <mergeCell ref="B77:M77"/>
    <mergeCell ref="B67:M67"/>
    <mergeCell ref="B69:M69"/>
    <mergeCell ref="B71:M71"/>
    <mergeCell ref="B73:M73"/>
    <mergeCell ref="B7:M7"/>
    <mergeCell ref="B9:M9"/>
    <mergeCell ref="A1:B1"/>
    <mergeCell ref="C1:M1"/>
    <mergeCell ref="A2:B2"/>
    <mergeCell ref="C2:M2"/>
    <mergeCell ref="B5:M5"/>
    <mergeCell ref="B11:M11"/>
    <mergeCell ref="B33:M33"/>
    <mergeCell ref="B29:M29"/>
    <mergeCell ref="B31:M31"/>
    <mergeCell ref="B21:M21"/>
    <mergeCell ref="B13:M13"/>
    <mergeCell ref="B15:M15"/>
    <mergeCell ref="B17:M17"/>
    <mergeCell ref="B19:M19"/>
    <mergeCell ref="B23:M23"/>
    <mergeCell ref="B61:M61"/>
    <mergeCell ref="B57:M57"/>
    <mergeCell ref="B55:M55"/>
    <mergeCell ref="B41:M41"/>
    <mergeCell ref="B45:M45"/>
    <mergeCell ref="B51:M51"/>
    <mergeCell ref="B53:M53"/>
    <mergeCell ref="B49:M49"/>
    <mergeCell ref="B43:M43"/>
    <mergeCell ref="B47:M47"/>
    <mergeCell ref="B59:M59"/>
    <mergeCell ref="B35:M35"/>
    <mergeCell ref="B37:M37"/>
    <mergeCell ref="B39:M39"/>
    <mergeCell ref="B25:M25"/>
    <mergeCell ref="B27:M27"/>
  </mergeCells>
  <pageMargins left="0.2" right="0.2" top="0.25" bottom="0.35" header="0.3" footer="0.45"/>
  <pageSetup orientation="portrait" r:id="rId1"/>
  <rowBreaks count="2" manualBreakCount="2">
    <brk id="23" max="16383" man="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984E-6099-454D-B1BD-36C010F0488D}">
  <sheetPr codeName="Sheet15"/>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417</v>
      </c>
      <c r="B1" s="109"/>
      <c r="C1" s="110" t="s">
        <v>12</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x14ac:dyDescent="0.3">
      <c r="A5" s="68"/>
      <c r="B5" s="107" t="s">
        <v>21</v>
      </c>
      <c r="C5" s="107"/>
      <c r="D5" s="107"/>
      <c r="E5" s="107"/>
      <c r="F5" s="107"/>
      <c r="G5" s="107"/>
      <c r="H5" s="107"/>
      <c r="I5" s="107"/>
      <c r="J5" s="107"/>
      <c r="K5" s="107"/>
      <c r="L5" s="68"/>
      <c r="M5" s="26" t="s">
        <v>360</v>
      </c>
      <c r="N5" s="26"/>
      <c r="O5" s="30"/>
    </row>
    <row r="6" spans="1:15" s="22" customFormat="1" ht="12.5" x14ac:dyDescent="0.25">
      <c r="A6" s="67"/>
      <c r="B6" s="67"/>
      <c r="C6" s="67"/>
      <c r="D6" s="67"/>
      <c r="E6" s="67"/>
      <c r="F6" s="67"/>
      <c r="G6" s="67"/>
      <c r="H6" s="67"/>
      <c r="I6" s="67"/>
      <c r="J6" s="67"/>
      <c r="K6" s="67"/>
      <c r="L6" s="67"/>
      <c r="M6" s="23"/>
      <c r="N6" s="23"/>
      <c r="O6" s="29"/>
    </row>
    <row r="7" spans="1:15" s="70" customFormat="1" x14ac:dyDescent="0.3">
      <c r="A7" s="69"/>
      <c r="B7" s="69"/>
      <c r="C7" s="69"/>
      <c r="D7" s="69"/>
      <c r="E7" s="69"/>
      <c r="F7" s="69"/>
      <c r="G7" s="69"/>
      <c r="H7" s="69"/>
      <c r="I7" s="108" t="s">
        <v>419</v>
      </c>
      <c r="J7" s="108"/>
      <c r="K7" s="108"/>
      <c r="L7" s="69"/>
    </row>
    <row r="8" spans="1:15" s="70" customFormat="1" x14ac:dyDescent="0.3">
      <c r="A8" s="69"/>
      <c r="B8" s="69"/>
      <c r="C8" s="69"/>
      <c r="D8" s="69"/>
      <c r="E8" s="69"/>
      <c r="F8" s="69"/>
      <c r="G8" s="69"/>
      <c r="H8" s="69"/>
      <c r="I8" s="85">
        <v>2019</v>
      </c>
      <c r="J8" s="85">
        <v>2020</v>
      </c>
      <c r="K8" s="85">
        <v>2021</v>
      </c>
      <c r="L8" s="69"/>
    </row>
    <row r="9" spans="1:15" s="22" customFormat="1" ht="12.5" x14ac:dyDescent="0.25">
      <c r="A9" s="67"/>
      <c r="B9" s="106" t="s">
        <v>21</v>
      </c>
      <c r="C9" s="106"/>
      <c r="D9" s="106"/>
      <c r="E9" s="106"/>
      <c r="F9" s="106"/>
      <c r="G9" s="106"/>
      <c r="H9" s="106"/>
      <c r="I9" s="73">
        <v>13967</v>
      </c>
      <c r="J9" s="73">
        <v>13099</v>
      </c>
      <c r="K9" s="73">
        <v>12781</v>
      </c>
      <c r="L9" s="67"/>
      <c r="M9" s="23"/>
      <c r="N9" s="23" t="s">
        <v>21</v>
      </c>
      <c r="O9" s="29"/>
    </row>
    <row r="10" spans="1:15" s="22" customFormat="1" ht="12.5" x14ac:dyDescent="0.25">
      <c r="A10" s="67"/>
      <c r="B10" s="67"/>
      <c r="C10" s="67"/>
      <c r="D10" s="67"/>
      <c r="E10" s="67"/>
      <c r="F10" s="67"/>
      <c r="G10" s="67"/>
      <c r="H10" s="67"/>
      <c r="I10" s="67"/>
      <c r="J10" s="67"/>
      <c r="K10" s="67"/>
      <c r="L10" s="67"/>
      <c r="M10" s="23"/>
      <c r="N10" s="23"/>
      <c r="O10" s="29"/>
    </row>
    <row r="11" spans="1:15" s="22" customFormat="1" ht="12.5" x14ac:dyDescent="0.25">
      <c r="A11" s="67"/>
      <c r="B11" s="67"/>
      <c r="C11" s="67"/>
      <c r="D11" s="67"/>
      <c r="E11" s="67"/>
      <c r="F11" s="67"/>
      <c r="G11" s="67"/>
      <c r="H11" s="67"/>
      <c r="I11" s="67"/>
      <c r="J11" s="67"/>
      <c r="K11" s="67"/>
      <c r="L11" s="67"/>
      <c r="M11" s="23"/>
      <c r="N11" s="23"/>
      <c r="O11" s="29"/>
    </row>
    <row r="12" spans="1:15" s="25" customFormat="1" ht="26" x14ac:dyDescent="0.3">
      <c r="A12" s="68"/>
      <c r="B12" s="107" t="s">
        <v>361</v>
      </c>
      <c r="C12" s="107"/>
      <c r="D12" s="107"/>
      <c r="E12" s="107"/>
      <c r="F12" s="107"/>
      <c r="G12" s="107"/>
      <c r="H12" s="107"/>
      <c r="I12" s="107"/>
      <c r="J12" s="107"/>
      <c r="K12" s="107"/>
      <c r="L12" s="68"/>
      <c r="M12" s="26" t="s">
        <v>361</v>
      </c>
      <c r="N12" s="26"/>
      <c r="O12" s="30"/>
    </row>
    <row r="13" spans="1:15" s="25" customFormat="1" x14ac:dyDescent="0.25">
      <c r="A13" s="67"/>
      <c r="B13" s="67"/>
      <c r="C13" s="67"/>
      <c r="D13" s="67"/>
      <c r="E13" s="67"/>
      <c r="F13" s="67"/>
      <c r="G13" s="67"/>
      <c r="H13" s="67"/>
      <c r="I13" s="67"/>
      <c r="J13" s="67"/>
      <c r="K13" s="67"/>
      <c r="L13" s="67"/>
      <c r="M13" s="26"/>
      <c r="N13" s="26"/>
      <c r="O13" s="30"/>
    </row>
    <row r="14" spans="1:15" s="70" customFormat="1" x14ac:dyDescent="0.3">
      <c r="A14" s="69"/>
      <c r="B14" s="69"/>
      <c r="C14" s="69"/>
      <c r="D14" s="69"/>
      <c r="E14" s="69"/>
      <c r="F14" s="69"/>
      <c r="G14" s="69"/>
      <c r="H14" s="69"/>
      <c r="I14" s="108" t="s">
        <v>419</v>
      </c>
      <c r="J14" s="108"/>
      <c r="K14" s="108"/>
      <c r="L14" s="69"/>
    </row>
    <row r="15" spans="1:15" s="70" customFormat="1" x14ac:dyDescent="0.3">
      <c r="A15" s="69"/>
      <c r="B15" s="69"/>
      <c r="C15" s="69"/>
      <c r="D15" s="69"/>
      <c r="E15" s="69"/>
      <c r="F15" s="69"/>
      <c r="G15" s="69"/>
      <c r="H15" s="69"/>
      <c r="I15" s="85" t="s">
        <v>357</v>
      </c>
      <c r="J15" s="85" t="s">
        <v>358</v>
      </c>
      <c r="K15" s="85" t="s">
        <v>359</v>
      </c>
      <c r="L15" s="69"/>
    </row>
    <row r="16" spans="1:15" s="22" customFormat="1" ht="12.5" x14ac:dyDescent="0.25">
      <c r="A16" s="67"/>
      <c r="B16" s="106" t="s">
        <v>24</v>
      </c>
      <c r="C16" s="106"/>
      <c r="D16" s="106"/>
      <c r="E16" s="106"/>
      <c r="F16" s="106"/>
      <c r="G16" s="106"/>
      <c r="H16" s="106"/>
      <c r="I16" s="75">
        <v>44.8</v>
      </c>
      <c r="J16" s="75">
        <v>43.6</v>
      </c>
      <c r="K16" s="75">
        <v>42.1</v>
      </c>
      <c r="L16" s="67"/>
      <c r="M16" s="23"/>
      <c r="N16" s="23" t="s">
        <v>24</v>
      </c>
      <c r="O16" s="29"/>
    </row>
    <row r="17" spans="1:15" s="22" customFormat="1" ht="12.5" x14ac:dyDescent="0.25">
      <c r="A17" s="67"/>
      <c r="B17" s="106" t="s">
        <v>25</v>
      </c>
      <c r="C17" s="106"/>
      <c r="D17" s="106"/>
      <c r="E17" s="106"/>
      <c r="F17" s="106"/>
      <c r="G17" s="106"/>
      <c r="H17" s="106"/>
      <c r="I17" s="75">
        <v>55.2</v>
      </c>
      <c r="J17" s="75">
        <v>56.4</v>
      </c>
      <c r="K17" s="75">
        <v>57.9</v>
      </c>
      <c r="L17" s="67"/>
      <c r="M17" s="23"/>
      <c r="N17" s="23" t="s">
        <v>25</v>
      </c>
      <c r="O17" s="29"/>
    </row>
    <row r="18" spans="1:15" s="22" customFormat="1" ht="12.5" x14ac:dyDescent="0.25">
      <c r="A18" s="67"/>
      <c r="B18" s="106" t="s">
        <v>27</v>
      </c>
      <c r="C18" s="106"/>
      <c r="D18" s="106"/>
      <c r="E18" s="106"/>
      <c r="F18" s="106"/>
      <c r="G18" s="106"/>
      <c r="H18" s="106"/>
      <c r="I18" s="73">
        <v>13962</v>
      </c>
      <c r="J18" s="73">
        <v>13093</v>
      </c>
      <c r="K18" s="73">
        <v>12771</v>
      </c>
      <c r="L18" s="67"/>
      <c r="M18" s="23"/>
      <c r="N18" s="23" t="s">
        <v>27</v>
      </c>
      <c r="O18" s="29"/>
    </row>
    <row r="19" spans="1:15" s="22" customFormat="1" ht="12.5" x14ac:dyDescent="0.25">
      <c r="A19" s="67"/>
      <c r="B19" s="67"/>
      <c r="C19" s="67"/>
      <c r="D19" s="67"/>
      <c r="E19" s="67"/>
      <c r="F19" s="67"/>
      <c r="G19" s="67"/>
      <c r="H19" s="67"/>
      <c r="I19" s="67"/>
      <c r="J19" s="67"/>
      <c r="K19" s="67"/>
      <c r="L19" s="67"/>
      <c r="M19" s="23"/>
      <c r="N19" s="23"/>
      <c r="O19" s="29"/>
    </row>
    <row r="20" spans="1:15" s="22" customFormat="1" ht="12.5" x14ac:dyDescent="0.25">
      <c r="A20" s="67"/>
      <c r="B20" s="67"/>
      <c r="C20" s="67"/>
      <c r="D20" s="67"/>
      <c r="E20" s="67"/>
      <c r="F20" s="67"/>
      <c r="G20" s="67"/>
      <c r="H20" s="67"/>
      <c r="I20" s="67"/>
      <c r="J20" s="67"/>
      <c r="K20" s="67"/>
      <c r="L20" s="67"/>
      <c r="M20" s="23"/>
      <c r="N20" s="23"/>
      <c r="O20" s="29"/>
    </row>
    <row r="21" spans="1:15" s="25" customFormat="1" ht="26" x14ac:dyDescent="0.3">
      <c r="A21" s="68"/>
      <c r="B21" s="107" t="s">
        <v>362</v>
      </c>
      <c r="C21" s="107"/>
      <c r="D21" s="107"/>
      <c r="E21" s="107"/>
      <c r="F21" s="107"/>
      <c r="G21" s="107"/>
      <c r="H21" s="107"/>
      <c r="I21" s="107"/>
      <c r="J21" s="107"/>
      <c r="K21" s="107"/>
      <c r="L21" s="68"/>
      <c r="M21" s="26" t="s">
        <v>362</v>
      </c>
      <c r="N21" s="26"/>
      <c r="O21" s="30"/>
    </row>
    <row r="22" spans="1:15" s="22" customFormat="1" ht="12.5" x14ac:dyDescent="0.25">
      <c r="A22" s="67"/>
      <c r="B22" s="67"/>
      <c r="C22" s="67"/>
      <c r="D22" s="67"/>
      <c r="E22" s="67"/>
      <c r="F22" s="67"/>
      <c r="G22" s="67"/>
      <c r="H22" s="67"/>
      <c r="I22" s="67"/>
      <c r="J22" s="67"/>
      <c r="K22" s="67"/>
      <c r="L22" s="67"/>
      <c r="M22" s="23"/>
      <c r="N22" s="23"/>
      <c r="O22" s="29"/>
    </row>
    <row r="23" spans="1:15" s="70" customFormat="1" x14ac:dyDescent="0.3">
      <c r="A23" s="69"/>
      <c r="B23" s="69"/>
      <c r="C23" s="69"/>
      <c r="D23" s="69"/>
      <c r="E23" s="69"/>
      <c r="F23" s="69"/>
      <c r="G23" s="69"/>
      <c r="H23" s="69"/>
      <c r="I23" s="108" t="s">
        <v>419</v>
      </c>
      <c r="J23" s="108"/>
      <c r="K23" s="108"/>
      <c r="L23" s="69"/>
    </row>
    <row r="24" spans="1:15" s="70" customFormat="1" x14ac:dyDescent="0.3">
      <c r="A24" s="69"/>
      <c r="B24" s="69"/>
      <c r="C24" s="69"/>
      <c r="D24" s="69"/>
      <c r="E24" s="69"/>
      <c r="F24" s="69"/>
      <c r="G24" s="69"/>
      <c r="H24" s="69"/>
      <c r="I24" s="85" t="s">
        <v>357</v>
      </c>
      <c r="J24" s="85" t="s">
        <v>358</v>
      </c>
      <c r="K24" s="85" t="s">
        <v>359</v>
      </c>
      <c r="L24" s="69"/>
    </row>
    <row r="25" spans="1:15" s="22" customFormat="1" ht="12.5" x14ac:dyDescent="0.25">
      <c r="A25" s="67"/>
      <c r="B25" s="106" t="s">
        <v>185</v>
      </c>
      <c r="C25" s="106"/>
      <c r="D25" s="106"/>
      <c r="E25" s="106"/>
      <c r="F25" s="106"/>
      <c r="G25" s="106"/>
      <c r="H25" s="106"/>
      <c r="I25" s="75">
        <v>0.1</v>
      </c>
      <c r="J25" s="75">
        <v>0.1</v>
      </c>
      <c r="K25" s="75">
        <v>0.1</v>
      </c>
      <c r="L25" s="67"/>
      <c r="M25" s="23"/>
      <c r="N25" s="23" t="s">
        <v>185</v>
      </c>
      <c r="O25" s="29"/>
    </row>
    <row r="26" spans="1:15" s="22" customFormat="1" ht="12.5" x14ac:dyDescent="0.25">
      <c r="A26" s="67"/>
      <c r="B26" s="106" t="s">
        <v>186</v>
      </c>
      <c r="C26" s="106"/>
      <c r="D26" s="106"/>
      <c r="E26" s="106"/>
      <c r="F26" s="106"/>
      <c r="G26" s="106"/>
      <c r="H26" s="106"/>
      <c r="I26" s="75">
        <v>34.799999999999997</v>
      </c>
      <c r="J26" s="75">
        <v>33</v>
      </c>
      <c r="K26" s="75">
        <v>31.9</v>
      </c>
      <c r="L26" s="67"/>
      <c r="M26" s="23"/>
      <c r="N26" s="23" t="s">
        <v>186</v>
      </c>
      <c r="O26" s="29"/>
    </row>
    <row r="27" spans="1:15" s="22" customFormat="1" ht="12.5" x14ac:dyDescent="0.25">
      <c r="A27" s="67"/>
      <c r="B27" s="106" t="s">
        <v>187</v>
      </c>
      <c r="C27" s="106"/>
      <c r="D27" s="106"/>
      <c r="E27" s="106"/>
      <c r="F27" s="106"/>
      <c r="G27" s="106"/>
      <c r="H27" s="106"/>
      <c r="I27" s="75">
        <v>49.1</v>
      </c>
      <c r="J27" s="75">
        <v>50.8</v>
      </c>
      <c r="K27" s="75">
        <v>50.5</v>
      </c>
      <c r="L27" s="67"/>
      <c r="M27" s="23"/>
      <c r="N27" s="23" t="s">
        <v>187</v>
      </c>
      <c r="O27" s="29"/>
    </row>
    <row r="28" spans="1:15" s="22" customFormat="1" ht="12.5" x14ac:dyDescent="0.25">
      <c r="A28" s="67"/>
      <c r="B28" s="106" t="s">
        <v>188</v>
      </c>
      <c r="C28" s="106"/>
      <c r="D28" s="106"/>
      <c r="E28" s="106"/>
      <c r="F28" s="106"/>
      <c r="G28" s="106"/>
      <c r="H28" s="106"/>
      <c r="I28" s="75">
        <v>10.6</v>
      </c>
      <c r="J28" s="75">
        <v>10.3</v>
      </c>
      <c r="K28" s="75">
        <v>11.3</v>
      </c>
      <c r="L28" s="67"/>
      <c r="M28" s="23"/>
      <c r="N28" s="23" t="s">
        <v>188</v>
      </c>
      <c r="O28" s="29"/>
    </row>
    <row r="29" spans="1:15" s="22" customFormat="1" ht="12.5" x14ac:dyDescent="0.25">
      <c r="A29" s="67"/>
      <c r="B29" s="106" t="s">
        <v>189</v>
      </c>
      <c r="C29" s="106"/>
      <c r="D29" s="106"/>
      <c r="E29" s="106"/>
      <c r="F29" s="106"/>
      <c r="G29" s="106"/>
      <c r="H29" s="106"/>
      <c r="I29" s="75">
        <v>5.4</v>
      </c>
      <c r="J29" s="75">
        <v>5.7</v>
      </c>
      <c r="K29" s="75">
        <v>6.2</v>
      </c>
      <c r="L29" s="67"/>
      <c r="M29" s="23"/>
      <c r="N29" s="23" t="s">
        <v>189</v>
      </c>
      <c r="O29" s="29"/>
    </row>
    <row r="30" spans="1:15" s="22" customFormat="1" ht="12.5" x14ac:dyDescent="0.25">
      <c r="A30" s="67"/>
      <c r="B30" s="106" t="s">
        <v>27</v>
      </c>
      <c r="C30" s="106"/>
      <c r="D30" s="106"/>
      <c r="E30" s="106"/>
      <c r="F30" s="106"/>
      <c r="G30" s="106"/>
      <c r="H30" s="106"/>
      <c r="I30" s="73">
        <v>13967</v>
      </c>
      <c r="J30" s="73">
        <v>13099</v>
      </c>
      <c r="K30" s="73">
        <v>12781</v>
      </c>
      <c r="L30" s="67"/>
      <c r="M30" s="23"/>
      <c r="N30" s="23" t="s">
        <v>27</v>
      </c>
      <c r="O30" s="29"/>
    </row>
    <row r="31" spans="1:15" s="22" customFormat="1" ht="12.5" x14ac:dyDescent="0.25">
      <c r="A31" s="67"/>
      <c r="B31" s="106" t="s">
        <v>190</v>
      </c>
      <c r="C31" s="106"/>
      <c r="D31" s="106"/>
      <c r="E31" s="106"/>
      <c r="F31" s="106"/>
      <c r="G31" s="106"/>
      <c r="H31" s="106"/>
      <c r="I31" s="73">
        <v>24</v>
      </c>
      <c r="J31" s="73">
        <v>24</v>
      </c>
      <c r="K31" s="73">
        <v>24</v>
      </c>
      <c r="L31" s="67"/>
      <c r="M31" s="23"/>
      <c r="N31" s="23" t="s">
        <v>190</v>
      </c>
      <c r="O31" s="29"/>
    </row>
    <row r="32" spans="1:15" s="22" customFormat="1" ht="12.5" x14ac:dyDescent="0.25">
      <c r="A32" s="67"/>
      <c r="B32" s="67"/>
      <c r="C32" s="67"/>
      <c r="D32" s="67"/>
      <c r="E32" s="67"/>
      <c r="F32" s="67"/>
      <c r="G32" s="67"/>
      <c r="H32" s="67"/>
      <c r="I32" s="67"/>
      <c r="J32" s="67"/>
      <c r="K32" s="67"/>
      <c r="L32" s="67"/>
      <c r="M32" s="23"/>
      <c r="N32" s="23"/>
      <c r="O32" s="29"/>
    </row>
    <row r="33" spans="1:15" s="22" customFormat="1" ht="12.5" x14ac:dyDescent="0.25">
      <c r="A33" s="67"/>
      <c r="B33" s="67"/>
      <c r="C33" s="67"/>
      <c r="D33" s="67"/>
      <c r="E33" s="67"/>
      <c r="F33" s="67"/>
      <c r="G33" s="67"/>
      <c r="H33" s="67"/>
      <c r="I33" s="67"/>
      <c r="J33" s="67"/>
      <c r="K33" s="67"/>
      <c r="L33" s="67"/>
      <c r="M33" s="23"/>
      <c r="N33" s="23"/>
      <c r="O33" s="29"/>
    </row>
    <row r="34" spans="1:15" s="25" customFormat="1" ht="39" x14ac:dyDescent="0.3">
      <c r="A34" s="68"/>
      <c r="B34" s="107" t="s">
        <v>363</v>
      </c>
      <c r="C34" s="107"/>
      <c r="D34" s="107"/>
      <c r="E34" s="107"/>
      <c r="F34" s="107"/>
      <c r="G34" s="107"/>
      <c r="H34" s="107"/>
      <c r="I34" s="107"/>
      <c r="J34" s="107"/>
      <c r="K34" s="107"/>
      <c r="L34" s="68"/>
      <c r="M34" s="26" t="s">
        <v>363</v>
      </c>
      <c r="N34" s="26"/>
      <c r="O34" s="30"/>
    </row>
    <row r="35" spans="1:15" s="22" customFormat="1" ht="12.5" x14ac:dyDescent="0.25">
      <c r="A35" s="67"/>
      <c r="B35" s="67"/>
      <c r="C35" s="67"/>
      <c r="D35" s="67"/>
      <c r="E35" s="67"/>
      <c r="F35" s="67"/>
      <c r="G35" s="67"/>
      <c r="H35" s="67"/>
      <c r="I35" s="67"/>
      <c r="J35" s="67"/>
      <c r="K35" s="67"/>
      <c r="L35" s="67"/>
      <c r="M35" s="23"/>
      <c r="N35" s="23"/>
      <c r="O35" s="29"/>
    </row>
    <row r="36" spans="1:15" s="70" customFormat="1" x14ac:dyDescent="0.3">
      <c r="A36" s="69"/>
      <c r="B36" s="69"/>
      <c r="C36" s="69"/>
      <c r="D36" s="69"/>
      <c r="E36" s="69"/>
      <c r="F36" s="69"/>
      <c r="G36" s="69"/>
      <c r="H36" s="69"/>
      <c r="I36" s="108" t="s">
        <v>419</v>
      </c>
      <c r="J36" s="108"/>
      <c r="K36" s="108"/>
      <c r="L36" s="69"/>
    </row>
    <row r="37" spans="1:15" s="70" customFormat="1" x14ac:dyDescent="0.3">
      <c r="A37" s="69"/>
      <c r="B37" s="69"/>
      <c r="C37" s="69"/>
      <c r="D37" s="69"/>
      <c r="E37" s="69"/>
      <c r="F37" s="69"/>
      <c r="G37" s="69"/>
      <c r="H37" s="69"/>
      <c r="I37" s="85" t="s">
        <v>357</v>
      </c>
      <c r="J37" s="85" t="s">
        <v>358</v>
      </c>
      <c r="K37" s="85" t="s">
        <v>359</v>
      </c>
      <c r="L37" s="69"/>
    </row>
    <row r="38" spans="1:15" s="22" customFormat="1" ht="12.5" x14ac:dyDescent="0.25">
      <c r="A38" s="67"/>
      <c r="B38" s="106" t="s">
        <v>28</v>
      </c>
      <c r="C38" s="106"/>
      <c r="D38" s="106"/>
      <c r="E38" s="106"/>
      <c r="F38" s="106"/>
      <c r="G38" s="106"/>
      <c r="H38" s="106"/>
      <c r="I38" s="75">
        <v>1</v>
      </c>
      <c r="J38" s="75">
        <v>1.1000000000000001</v>
      </c>
      <c r="K38" s="75">
        <v>1.1000000000000001</v>
      </c>
      <c r="L38" s="67"/>
      <c r="M38" s="23"/>
      <c r="N38" s="23" t="s">
        <v>28</v>
      </c>
      <c r="O38" s="29"/>
    </row>
    <row r="39" spans="1:15" s="22" customFormat="1" ht="12.5" x14ac:dyDescent="0.25">
      <c r="A39" s="67"/>
      <c r="B39" s="106" t="s">
        <v>29</v>
      </c>
      <c r="C39" s="106"/>
      <c r="D39" s="106"/>
      <c r="E39" s="106"/>
      <c r="F39" s="106"/>
      <c r="G39" s="106"/>
      <c r="H39" s="106"/>
      <c r="I39" s="75">
        <v>24.6</v>
      </c>
      <c r="J39" s="75">
        <v>25.2</v>
      </c>
      <c r="K39" s="75">
        <v>24.7</v>
      </c>
      <c r="L39" s="67"/>
      <c r="M39" s="23"/>
      <c r="N39" s="23" t="s">
        <v>29</v>
      </c>
      <c r="O39" s="29"/>
    </row>
    <row r="40" spans="1:15" s="22" customFormat="1" ht="12.5" x14ac:dyDescent="0.25">
      <c r="A40" s="67"/>
      <c r="B40" s="106" t="s">
        <v>30</v>
      </c>
      <c r="C40" s="106"/>
      <c r="D40" s="106"/>
      <c r="E40" s="106"/>
      <c r="F40" s="106"/>
      <c r="G40" s="106"/>
      <c r="H40" s="106"/>
      <c r="I40" s="75">
        <v>7.9</v>
      </c>
      <c r="J40" s="75">
        <v>7.8</v>
      </c>
      <c r="K40" s="75">
        <v>8.6</v>
      </c>
      <c r="L40" s="67"/>
      <c r="M40" s="23"/>
      <c r="N40" s="23" t="s">
        <v>30</v>
      </c>
      <c r="O40" s="29"/>
    </row>
    <row r="41" spans="1:15" s="22" customFormat="1" ht="12.5" x14ac:dyDescent="0.25">
      <c r="A41" s="67"/>
      <c r="B41" s="106" t="s">
        <v>31</v>
      </c>
      <c r="C41" s="106"/>
      <c r="D41" s="106"/>
      <c r="E41" s="106"/>
      <c r="F41" s="106"/>
      <c r="G41" s="106"/>
      <c r="H41" s="106"/>
      <c r="I41" s="75">
        <v>10.5</v>
      </c>
      <c r="J41" s="75">
        <v>11.2</v>
      </c>
      <c r="K41" s="75">
        <v>11.5</v>
      </c>
      <c r="L41" s="67"/>
      <c r="M41" s="23"/>
      <c r="N41" s="23" t="s">
        <v>31</v>
      </c>
      <c r="O41" s="29"/>
    </row>
    <row r="42" spans="1:15" s="22" customFormat="1" ht="12.5" x14ac:dyDescent="0.25">
      <c r="A42" s="67"/>
      <c r="B42" s="106" t="s">
        <v>32</v>
      </c>
      <c r="C42" s="106"/>
      <c r="D42" s="106"/>
      <c r="E42" s="106"/>
      <c r="F42" s="106"/>
      <c r="G42" s="106"/>
      <c r="H42" s="106"/>
      <c r="I42" s="75">
        <v>0.3</v>
      </c>
      <c r="J42" s="75">
        <v>0.4</v>
      </c>
      <c r="K42" s="75">
        <v>0.3</v>
      </c>
      <c r="L42" s="67"/>
      <c r="M42" s="23"/>
      <c r="N42" s="23" t="s">
        <v>32</v>
      </c>
      <c r="O42" s="29"/>
    </row>
    <row r="43" spans="1:15" s="22" customFormat="1" ht="12.5" x14ac:dyDescent="0.25">
      <c r="A43" s="67"/>
      <c r="B43" s="106" t="s">
        <v>33</v>
      </c>
      <c r="C43" s="106"/>
      <c r="D43" s="106"/>
      <c r="E43" s="106"/>
      <c r="F43" s="106"/>
      <c r="G43" s="106"/>
      <c r="H43" s="106"/>
      <c r="I43" s="75">
        <v>61.8</v>
      </c>
      <c r="J43" s="75">
        <v>61</v>
      </c>
      <c r="K43" s="75">
        <v>60.4</v>
      </c>
      <c r="L43" s="67"/>
      <c r="M43" s="23"/>
      <c r="N43" s="23" t="s">
        <v>33</v>
      </c>
      <c r="O43" s="29"/>
    </row>
    <row r="44" spans="1:15" s="22" customFormat="1" ht="12.5" x14ac:dyDescent="0.25">
      <c r="A44" s="67"/>
      <c r="B44" s="106" t="s">
        <v>34</v>
      </c>
      <c r="C44" s="106"/>
      <c r="D44" s="106"/>
      <c r="E44" s="106"/>
      <c r="F44" s="106"/>
      <c r="G44" s="106"/>
      <c r="H44" s="106"/>
      <c r="I44" s="75">
        <v>3.2</v>
      </c>
      <c r="J44" s="75">
        <v>3.2</v>
      </c>
      <c r="K44" s="75">
        <v>3.7</v>
      </c>
      <c r="L44" s="67"/>
      <c r="M44" s="23"/>
      <c r="N44" s="23" t="s">
        <v>34</v>
      </c>
      <c r="O44" s="29"/>
    </row>
    <row r="45" spans="1:15" s="22" customFormat="1" ht="12.5" x14ac:dyDescent="0.25">
      <c r="A45" s="67"/>
      <c r="B45" s="106" t="s">
        <v>191</v>
      </c>
      <c r="C45" s="106"/>
      <c r="D45" s="106"/>
      <c r="E45" s="106"/>
      <c r="F45" s="106"/>
      <c r="G45" s="106"/>
      <c r="H45" s="106"/>
      <c r="I45" s="75">
        <v>1.2</v>
      </c>
      <c r="J45" s="75">
        <v>1.2</v>
      </c>
      <c r="K45" s="75">
        <v>1.2</v>
      </c>
      <c r="L45" s="67"/>
      <c r="M45" s="23"/>
      <c r="N45" s="23" t="s">
        <v>191</v>
      </c>
      <c r="O45" s="29"/>
    </row>
    <row r="46" spans="1:15" s="22" customFormat="1" ht="12.5" x14ac:dyDescent="0.25">
      <c r="A46" s="67"/>
      <c r="B46" s="106" t="s">
        <v>27</v>
      </c>
      <c r="C46" s="106"/>
      <c r="D46" s="106"/>
      <c r="E46" s="106"/>
      <c r="F46" s="106"/>
      <c r="G46" s="106"/>
      <c r="H46" s="106"/>
      <c r="I46" s="73">
        <v>13713</v>
      </c>
      <c r="J46" s="73">
        <v>12985</v>
      </c>
      <c r="K46" s="73">
        <v>12662</v>
      </c>
      <c r="L46" s="67"/>
      <c r="M46" s="23"/>
      <c r="N46" s="23" t="s">
        <v>27</v>
      </c>
      <c r="O46" s="29"/>
    </row>
    <row r="47" spans="1:15" s="22" customFormat="1" ht="12.5" x14ac:dyDescent="0.25">
      <c r="A47" s="67"/>
      <c r="B47" s="67"/>
      <c r="C47" s="67"/>
      <c r="D47" s="67"/>
      <c r="E47" s="67"/>
      <c r="F47" s="67"/>
      <c r="G47" s="67"/>
      <c r="H47" s="67"/>
      <c r="I47" s="67"/>
      <c r="J47" s="67"/>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5" customFormat="1" x14ac:dyDescent="0.3">
      <c r="A49" s="68"/>
      <c r="B49" s="107" t="s">
        <v>364</v>
      </c>
      <c r="C49" s="107"/>
      <c r="D49" s="107"/>
      <c r="E49" s="107"/>
      <c r="F49" s="107"/>
      <c r="G49" s="107"/>
      <c r="H49" s="107"/>
      <c r="I49" s="107"/>
      <c r="J49" s="107"/>
      <c r="K49" s="107"/>
      <c r="L49" s="68"/>
      <c r="M49" s="26" t="s">
        <v>364</v>
      </c>
      <c r="N49" s="26"/>
      <c r="O49" s="30"/>
    </row>
    <row r="50" spans="1:15" s="22" customFormat="1" ht="12.5" x14ac:dyDescent="0.25">
      <c r="A50" s="67"/>
      <c r="B50" s="67"/>
      <c r="C50" s="67"/>
      <c r="D50" s="67"/>
      <c r="E50" s="67"/>
      <c r="F50" s="67"/>
      <c r="G50" s="67"/>
      <c r="H50" s="67"/>
      <c r="I50" s="67"/>
      <c r="J50" s="67"/>
      <c r="K50" s="67"/>
      <c r="L50" s="67"/>
      <c r="M50" s="23"/>
      <c r="N50" s="23"/>
      <c r="O50" s="29"/>
    </row>
    <row r="51" spans="1:15" s="70" customFormat="1" x14ac:dyDescent="0.3">
      <c r="A51" s="69"/>
      <c r="B51" s="69"/>
      <c r="C51" s="69"/>
      <c r="D51" s="69"/>
      <c r="E51" s="69"/>
      <c r="F51" s="69"/>
      <c r="G51" s="69"/>
      <c r="H51" s="69"/>
      <c r="I51" s="108" t="s">
        <v>419</v>
      </c>
      <c r="J51" s="108"/>
      <c r="K51" s="108"/>
      <c r="L51" s="69"/>
    </row>
    <row r="52" spans="1:15" s="70" customFormat="1" x14ac:dyDescent="0.3">
      <c r="A52" s="69"/>
      <c r="B52" s="69"/>
      <c r="C52" s="69"/>
      <c r="D52" s="69"/>
      <c r="E52" s="69"/>
      <c r="F52" s="69"/>
      <c r="G52" s="69"/>
      <c r="H52" s="69"/>
      <c r="I52" s="85" t="s">
        <v>357</v>
      </c>
      <c r="J52" s="85" t="s">
        <v>358</v>
      </c>
      <c r="K52" s="85" t="s">
        <v>359</v>
      </c>
      <c r="L52" s="69"/>
    </row>
    <row r="53" spans="1:15" s="22" customFormat="1" ht="12.5" x14ac:dyDescent="0.25">
      <c r="A53" s="67"/>
      <c r="B53" s="106" t="s">
        <v>35</v>
      </c>
      <c r="C53" s="106"/>
      <c r="D53" s="106"/>
      <c r="E53" s="106"/>
      <c r="F53" s="106"/>
      <c r="G53" s="106"/>
      <c r="H53" s="106"/>
      <c r="I53" s="75">
        <v>87.3</v>
      </c>
      <c r="J53" s="75">
        <v>87.8</v>
      </c>
      <c r="K53" s="75">
        <v>87.8</v>
      </c>
      <c r="L53" s="67"/>
      <c r="M53" s="23"/>
      <c r="N53" s="23" t="s">
        <v>35</v>
      </c>
      <c r="O53" s="29"/>
    </row>
    <row r="54" spans="1:15" s="22" customFormat="1" ht="12.5" x14ac:dyDescent="0.25">
      <c r="A54" s="67"/>
      <c r="B54" s="106" t="s">
        <v>36</v>
      </c>
      <c r="C54" s="106"/>
      <c r="D54" s="106"/>
      <c r="E54" s="106"/>
      <c r="F54" s="106"/>
      <c r="G54" s="106"/>
      <c r="H54" s="106"/>
      <c r="I54" s="75">
        <v>11.6</v>
      </c>
      <c r="J54" s="75">
        <v>11.2</v>
      </c>
      <c r="K54" s="75">
        <v>11.2</v>
      </c>
      <c r="L54" s="67"/>
      <c r="M54" s="23"/>
      <c r="N54" s="23" t="s">
        <v>36</v>
      </c>
      <c r="O54" s="29"/>
    </row>
    <row r="55" spans="1:15" s="22" customFormat="1" ht="12.5" x14ac:dyDescent="0.25">
      <c r="A55" s="67"/>
      <c r="B55" s="106" t="s">
        <v>37</v>
      </c>
      <c r="C55" s="106"/>
      <c r="D55" s="106"/>
      <c r="E55" s="106"/>
      <c r="F55" s="106"/>
      <c r="G55" s="106"/>
      <c r="H55" s="106"/>
      <c r="I55" s="75">
        <v>0.4</v>
      </c>
      <c r="J55" s="75">
        <v>0.3</v>
      </c>
      <c r="K55" s="75">
        <v>0.5</v>
      </c>
      <c r="L55" s="67"/>
      <c r="M55" s="23"/>
      <c r="N55" s="23" t="s">
        <v>37</v>
      </c>
      <c r="O55" s="29"/>
    </row>
    <row r="56" spans="1:15" s="22" customFormat="1" ht="12.5" x14ac:dyDescent="0.25">
      <c r="A56" s="67"/>
      <c r="B56" s="106" t="s">
        <v>38</v>
      </c>
      <c r="C56" s="106"/>
      <c r="D56" s="106"/>
      <c r="E56" s="106"/>
      <c r="F56" s="106"/>
      <c r="G56" s="106"/>
      <c r="H56" s="106"/>
      <c r="I56" s="75">
        <v>0.6</v>
      </c>
      <c r="J56" s="75">
        <v>0.5</v>
      </c>
      <c r="K56" s="75">
        <v>0.3</v>
      </c>
      <c r="L56" s="67"/>
      <c r="M56" s="23"/>
      <c r="N56" s="23" t="s">
        <v>38</v>
      </c>
      <c r="O56" s="29"/>
    </row>
    <row r="57" spans="1:15" s="22" customFormat="1" ht="12.5" x14ac:dyDescent="0.25">
      <c r="A57" s="67"/>
      <c r="B57" s="106" t="s">
        <v>39</v>
      </c>
      <c r="C57" s="106"/>
      <c r="D57" s="106"/>
      <c r="E57" s="106"/>
      <c r="F57" s="106"/>
      <c r="G57" s="106"/>
      <c r="H57" s="106"/>
      <c r="I57" s="75">
        <v>0.1</v>
      </c>
      <c r="J57" s="75">
        <v>0.1</v>
      </c>
      <c r="K57" s="75">
        <v>0.2</v>
      </c>
      <c r="L57" s="67"/>
      <c r="M57" s="23"/>
      <c r="N57" s="23" t="s">
        <v>39</v>
      </c>
      <c r="O57" s="29"/>
    </row>
    <row r="58" spans="1:15" s="22" customFormat="1" ht="12.5" x14ac:dyDescent="0.25">
      <c r="A58" s="67"/>
      <c r="B58" s="106" t="s">
        <v>40</v>
      </c>
      <c r="C58" s="106"/>
      <c r="D58" s="106"/>
      <c r="E58" s="106"/>
      <c r="F58" s="106"/>
      <c r="G58" s="106"/>
      <c r="H58" s="106"/>
      <c r="I58" s="75">
        <v>0</v>
      </c>
      <c r="J58" s="75">
        <v>0</v>
      </c>
      <c r="K58" s="75">
        <v>0</v>
      </c>
      <c r="L58" s="67"/>
      <c r="M58" s="23"/>
      <c r="N58" s="23" t="s">
        <v>40</v>
      </c>
      <c r="O58" s="29"/>
    </row>
    <row r="59" spans="1:15" s="22" customFormat="1" ht="12.5" x14ac:dyDescent="0.25">
      <c r="A59" s="67"/>
      <c r="B59" s="106" t="s">
        <v>27</v>
      </c>
      <c r="C59" s="106"/>
      <c r="D59" s="106"/>
      <c r="E59" s="106"/>
      <c r="F59" s="106"/>
      <c r="G59" s="106"/>
      <c r="H59" s="106"/>
      <c r="I59" s="73">
        <v>12730</v>
      </c>
      <c r="J59" s="73">
        <v>11738</v>
      </c>
      <c r="K59" s="73">
        <v>11565</v>
      </c>
      <c r="L59" s="67"/>
      <c r="M59" s="23"/>
      <c r="N59" s="23" t="s">
        <v>27</v>
      </c>
      <c r="O59" s="29"/>
    </row>
    <row r="60" spans="1:15" s="22" customFormat="1" ht="12.5" x14ac:dyDescent="0.25">
      <c r="A60" s="67"/>
      <c r="B60" s="67"/>
      <c r="C60" s="67"/>
      <c r="D60" s="67"/>
      <c r="E60" s="67"/>
      <c r="F60" s="67"/>
      <c r="G60" s="67"/>
      <c r="H60" s="67"/>
      <c r="I60" s="67"/>
      <c r="J60" s="67"/>
      <c r="K60" s="67"/>
      <c r="L60" s="67"/>
      <c r="M60" s="23"/>
      <c r="N60" s="23"/>
      <c r="O60" s="29"/>
    </row>
    <row r="61" spans="1:15" s="22" customFormat="1" ht="12.5" x14ac:dyDescent="0.25">
      <c r="A61" s="67"/>
      <c r="B61" s="67"/>
      <c r="C61" s="67"/>
      <c r="D61" s="67"/>
      <c r="E61" s="67"/>
      <c r="F61" s="67"/>
      <c r="G61" s="67"/>
      <c r="H61" s="67"/>
      <c r="I61" s="67"/>
      <c r="J61" s="67"/>
      <c r="K61" s="67"/>
      <c r="L61" s="67"/>
      <c r="M61" s="23"/>
      <c r="N61" s="23"/>
      <c r="O61" s="29"/>
    </row>
    <row r="62" spans="1:15" s="25" customFormat="1" x14ac:dyDescent="0.3">
      <c r="A62" s="68"/>
      <c r="B62" s="107" t="s">
        <v>365</v>
      </c>
      <c r="C62" s="107"/>
      <c r="D62" s="107"/>
      <c r="E62" s="107"/>
      <c r="F62" s="107"/>
      <c r="G62" s="107"/>
      <c r="H62" s="107"/>
      <c r="I62" s="107"/>
      <c r="J62" s="107"/>
      <c r="K62" s="107"/>
      <c r="L62" s="68"/>
      <c r="M62" s="26" t="s">
        <v>365</v>
      </c>
      <c r="N62" s="26"/>
      <c r="O62" s="30"/>
    </row>
    <row r="63" spans="1:15" s="22" customFormat="1" ht="12.5" x14ac:dyDescent="0.25">
      <c r="A63" s="67"/>
      <c r="B63" s="67"/>
      <c r="C63" s="67"/>
      <c r="D63" s="67"/>
      <c r="E63" s="67"/>
      <c r="F63" s="67"/>
      <c r="G63" s="67"/>
      <c r="H63" s="67"/>
      <c r="I63" s="67"/>
      <c r="J63" s="67"/>
      <c r="K63" s="67"/>
      <c r="L63" s="67"/>
      <c r="M63" s="23"/>
      <c r="N63" s="23"/>
      <c r="O63" s="29"/>
    </row>
    <row r="64" spans="1:15" s="70" customFormat="1" x14ac:dyDescent="0.3">
      <c r="A64" s="69"/>
      <c r="B64" s="69"/>
      <c r="C64" s="69"/>
      <c r="D64" s="69"/>
      <c r="E64" s="69"/>
      <c r="F64" s="69"/>
      <c r="G64" s="69"/>
      <c r="H64" s="69"/>
      <c r="I64" s="108" t="s">
        <v>419</v>
      </c>
      <c r="J64" s="108"/>
      <c r="K64" s="108"/>
      <c r="L64" s="69"/>
    </row>
    <row r="65" spans="1:15" s="70" customFormat="1" x14ac:dyDescent="0.3">
      <c r="A65" s="69"/>
      <c r="B65" s="69"/>
      <c r="C65" s="69"/>
      <c r="D65" s="69"/>
      <c r="E65" s="69"/>
      <c r="F65" s="69"/>
      <c r="G65" s="69"/>
      <c r="H65" s="69"/>
      <c r="I65" s="85" t="s">
        <v>357</v>
      </c>
      <c r="J65" s="85" t="s">
        <v>358</v>
      </c>
      <c r="K65" s="85" t="s">
        <v>359</v>
      </c>
      <c r="L65" s="69"/>
    </row>
    <row r="66" spans="1:15" s="22" customFormat="1" ht="12.5" x14ac:dyDescent="0.25">
      <c r="A66" s="67"/>
      <c r="B66" s="106" t="s">
        <v>41</v>
      </c>
      <c r="C66" s="106"/>
      <c r="D66" s="106"/>
      <c r="E66" s="106"/>
      <c r="F66" s="106"/>
      <c r="G66" s="106"/>
      <c r="H66" s="106"/>
      <c r="I66" s="75">
        <v>96.4</v>
      </c>
      <c r="J66" s="75">
        <v>96.6</v>
      </c>
      <c r="K66" s="75">
        <v>96.4</v>
      </c>
      <c r="L66" s="67"/>
      <c r="M66" s="23"/>
      <c r="N66" s="23" t="s">
        <v>41</v>
      </c>
      <c r="O66" s="29"/>
    </row>
    <row r="67" spans="1:15" s="22" customFormat="1" ht="12.5" x14ac:dyDescent="0.25">
      <c r="A67" s="67"/>
      <c r="B67" s="106" t="s">
        <v>42</v>
      </c>
      <c r="C67" s="106"/>
      <c r="D67" s="106"/>
      <c r="E67" s="106"/>
      <c r="F67" s="106"/>
      <c r="G67" s="106"/>
      <c r="H67" s="106"/>
      <c r="I67" s="75">
        <v>2.2000000000000002</v>
      </c>
      <c r="J67" s="75">
        <v>2</v>
      </c>
      <c r="K67" s="75">
        <v>2.1</v>
      </c>
      <c r="L67" s="67"/>
      <c r="M67" s="23"/>
      <c r="N67" s="23" t="s">
        <v>42</v>
      </c>
      <c r="O67" s="29"/>
    </row>
    <row r="68" spans="1:15" s="22" customFormat="1" ht="12.5" x14ac:dyDescent="0.25">
      <c r="A68" s="67"/>
      <c r="B68" s="106" t="s">
        <v>43</v>
      </c>
      <c r="C68" s="106"/>
      <c r="D68" s="106"/>
      <c r="E68" s="106"/>
      <c r="F68" s="106"/>
      <c r="G68" s="106"/>
      <c r="H68" s="106"/>
      <c r="I68" s="75">
        <v>1</v>
      </c>
      <c r="J68" s="75">
        <v>0.9</v>
      </c>
      <c r="K68" s="75">
        <v>1.1000000000000001</v>
      </c>
      <c r="L68" s="67"/>
      <c r="M68" s="23"/>
      <c r="N68" s="23" t="s">
        <v>43</v>
      </c>
      <c r="O68" s="29"/>
    </row>
    <row r="69" spans="1:15" s="22" customFormat="1" ht="12.5" x14ac:dyDescent="0.25">
      <c r="A69" s="67"/>
      <c r="B69" s="106" t="s">
        <v>44</v>
      </c>
      <c r="C69" s="106"/>
      <c r="D69" s="106"/>
      <c r="E69" s="106"/>
      <c r="F69" s="106"/>
      <c r="G69" s="106"/>
      <c r="H69" s="106"/>
      <c r="I69" s="75">
        <v>0.3</v>
      </c>
      <c r="J69" s="75">
        <v>0.4</v>
      </c>
      <c r="K69" s="75">
        <v>0.3</v>
      </c>
      <c r="L69" s="67"/>
      <c r="M69" s="23"/>
      <c r="N69" s="23" t="s">
        <v>44</v>
      </c>
      <c r="O69" s="29"/>
    </row>
    <row r="70" spans="1:15" s="22" customFormat="1" ht="12.5" x14ac:dyDescent="0.25">
      <c r="A70" s="67"/>
      <c r="B70" s="106" t="s">
        <v>45</v>
      </c>
      <c r="C70" s="106"/>
      <c r="D70" s="106"/>
      <c r="E70" s="106"/>
      <c r="F70" s="106"/>
      <c r="G70" s="106"/>
      <c r="H70" s="106"/>
      <c r="I70" s="75">
        <v>0.2</v>
      </c>
      <c r="J70" s="75">
        <v>0.1</v>
      </c>
      <c r="K70" s="75">
        <v>0.1</v>
      </c>
      <c r="L70" s="67"/>
      <c r="M70" s="23"/>
      <c r="N70" s="23" t="s">
        <v>45</v>
      </c>
      <c r="O70" s="29"/>
    </row>
    <row r="71" spans="1:15" s="22" customFormat="1" ht="12.5" x14ac:dyDescent="0.25">
      <c r="A71" s="67"/>
      <c r="B71" s="106" t="s">
        <v>27</v>
      </c>
      <c r="C71" s="106"/>
      <c r="D71" s="106"/>
      <c r="E71" s="106"/>
      <c r="F71" s="106"/>
      <c r="G71" s="106"/>
      <c r="H71" s="106"/>
      <c r="I71" s="73">
        <v>12717</v>
      </c>
      <c r="J71" s="73">
        <v>11718</v>
      </c>
      <c r="K71" s="73">
        <v>11555</v>
      </c>
      <c r="L71" s="67"/>
      <c r="M71" s="23"/>
      <c r="N71" s="23" t="s">
        <v>27</v>
      </c>
      <c r="O71" s="29"/>
    </row>
    <row r="72" spans="1:15" s="22" customFormat="1" ht="12.5"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V6UuarXTnhmqJXXNd7dB14zYTAcsPMbrPqRbibsr4yOvJ5CK4rStYZOQFNP+Ze+UKuhoA3YtvpQTbnQp8p0SA==" saltValue="Qfahri4+Qgcgmo7FuisPRw==" spinCount="100000" sheet="1" objects="1" scenarios="1"/>
  <mergeCells count="48">
    <mergeCell ref="B21:K21"/>
    <mergeCell ref="A1:B2"/>
    <mergeCell ref="C1:J1"/>
    <mergeCell ref="C2:K2"/>
    <mergeCell ref="B5:K5"/>
    <mergeCell ref="I7:K7"/>
    <mergeCell ref="B9:H9"/>
    <mergeCell ref="B12:K12"/>
    <mergeCell ref="I14:K14"/>
    <mergeCell ref="B16:H16"/>
    <mergeCell ref="B17:H17"/>
    <mergeCell ref="B18:H18"/>
    <mergeCell ref="B39:H39"/>
    <mergeCell ref="I23:K23"/>
    <mergeCell ref="B25:H25"/>
    <mergeCell ref="B26:H26"/>
    <mergeCell ref="B27:H27"/>
    <mergeCell ref="B28:H28"/>
    <mergeCell ref="B29:H29"/>
    <mergeCell ref="B30:H30"/>
    <mergeCell ref="B31:H31"/>
    <mergeCell ref="B34:K34"/>
    <mergeCell ref="I36:K36"/>
    <mergeCell ref="B38:H38"/>
    <mergeCell ref="B55:H55"/>
    <mergeCell ref="B40:H40"/>
    <mergeCell ref="B41:H41"/>
    <mergeCell ref="B42:H42"/>
    <mergeCell ref="B43:H43"/>
    <mergeCell ref="B44:H44"/>
    <mergeCell ref="B45:H45"/>
    <mergeCell ref="B46:H46"/>
    <mergeCell ref="B49:K49"/>
    <mergeCell ref="I51:K51"/>
    <mergeCell ref="B53:H53"/>
    <mergeCell ref="B54:H54"/>
    <mergeCell ref="B71:H71"/>
    <mergeCell ref="B56:H56"/>
    <mergeCell ref="B57:H57"/>
    <mergeCell ref="B58:H58"/>
    <mergeCell ref="B59:H59"/>
    <mergeCell ref="B62:K62"/>
    <mergeCell ref="I64:K64"/>
    <mergeCell ref="B66:H66"/>
    <mergeCell ref="B67:H67"/>
    <mergeCell ref="B68:H68"/>
    <mergeCell ref="B69:H69"/>
    <mergeCell ref="B70:H70"/>
  </mergeCells>
  <pageMargins left="0.2" right="0.2" top="0.25" bottom="0.35" header="0.3" footer="0.45"/>
  <pageSetup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F489-2DCF-4402-8A10-3F1CB8F72F80}">
  <sheetPr codeName="Sheet1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420</v>
      </c>
      <c r="B1" s="109"/>
      <c r="C1" s="110" t="s">
        <v>176</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x14ac:dyDescent="0.3">
      <c r="A5" s="68"/>
      <c r="B5" s="107" t="s">
        <v>366</v>
      </c>
      <c r="C5" s="107"/>
      <c r="D5" s="107"/>
      <c r="E5" s="107"/>
      <c r="F5" s="107"/>
      <c r="G5" s="107"/>
      <c r="H5" s="107"/>
      <c r="I5" s="107"/>
      <c r="J5" s="107"/>
      <c r="K5" s="107"/>
      <c r="L5" s="68"/>
      <c r="M5" s="26" t="s">
        <v>366</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367</v>
      </c>
      <c r="F7" s="115"/>
      <c r="G7" s="115"/>
      <c r="H7" s="115"/>
      <c r="I7" s="115"/>
      <c r="J7" s="67"/>
      <c r="K7" s="67"/>
      <c r="L7" s="67"/>
      <c r="M7" s="23"/>
      <c r="N7" s="23"/>
      <c r="O7" s="29"/>
    </row>
    <row r="8" spans="1:15" s="22" customFormat="1" ht="29" customHeight="1" x14ac:dyDescent="0.3">
      <c r="A8" s="67"/>
      <c r="B8" s="116" t="s">
        <v>23</v>
      </c>
      <c r="C8" s="116"/>
      <c r="D8" s="76" t="s">
        <v>368</v>
      </c>
      <c r="E8" s="76" t="s">
        <v>193</v>
      </c>
      <c r="F8" s="76" t="s">
        <v>194</v>
      </c>
      <c r="G8" s="76" t="s">
        <v>195</v>
      </c>
      <c r="H8" s="76" t="s">
        <v>196</v>
      </c>
      <c r="I8" s="76" t="s">
        <v>197</v>
      </c>
      <c r="J8" s="76" t="s">
        <v>22</v>
      </c>
      <c r="K8" s="67"/>
      <c r="L8" s="67"/>
      <c r="M8" s="23"/>
      <c r="N8" s="23"/>
      <c r="O8" s="29"/>
    </row>
    <row r="9" spans="1:15" s="22" customFormat="1" ht="12.5" x14ac:dyDescent="0.25">
      <c r="A9" s="67"/>
      <c r="B9" s="111" t="s">
        <v>192</v>
      </c>
      <c r="C9" s="112"/>
      <c r="D9" s="112"/>
      <c r="E9" s="112"/>
      <c r="F9" s="112"/>
      <c r="G9" s="112"/>
      <c r="H9" s="112"/>
      <c r="I9" s="112"/>
      <c r="J9" s="113"/>
      <c r="K9" s="67"/>
      <c r="L9" s="67"/>
      <c r="M9" s="23" t="s">
        <v>192</v>
      </c>
      <c r="N9" s="23"/>
      <c r="O9" s="29"/>
    </row>
    <row r="10" spans="1:15" s="22" customFormat="1" ht="12.5" x14ac:dyDescent="0.25">
      <c r="A10" s="67"/>
      <c r="B10" s="114" t="s">
        <v>419</v>
      </c>
      <c r="C10" s="114"/>
      <c r="D10" s="77">
        <v>2021</v>
      </c>
      <c r="E10" s="75">
        <v>1.7</v>
      </c>
      <c r="F10" s="75">
        <v>6.2</v>
      </c>
      <c r="G10" s="75">
        <v>11.9</v>
      </c>
      <c r="H10" s="75">
        <v>55.9</v>
      </c>
      <c r="I10" s="75">
        <v>24.3</v>
      </c>
      <c r="J10" s="73">
        <v>12736</v>
      </c>
      <c r="K10" s="67"/>
      <c r="L10" s="67"/>
      <c r="M10" s="23"/>
      <c r="N10" s="23"/>
      <c r="O10" s="29"/>
    </row>
    <row r="11" spans="1:15" s="22" customFormat="1" ht="12.5" x14ac:dyDescent="0.25">
      <c r="A11" s="67"/>
      <c r="B11" s="114" t="s">
        <v>419</v>
      </c>
      <c r="C11" s="114"/>
      <c r="D11" s="77">
        <v>2020</v>
      </c>
      <c r="E11" s="75">
        <v>1.4</v>
      </c>
      <c r="F11" s="75">
        <v>4.9000000000000004</v>
      </c>
      <c r="G11" s="75">
        <v>10.199999999999999</v>
      </c>
      <c r="H11" s="75">
        <v>56.4</v>
      </c>
      <c r="I11" s="75">
        <v>27</v>
      </c>
      <c r="J11" s="73">
        <v>13059</v>
      </c>
      <c r="K11" s="67"/>
      <c r="L11" s="67"/>
      <c r="M11" s="23"/>
      <c r="N11" s="23"/>
      <c r="O11" s="29"/>
    </row>
    <row r="12" spans="1:15" s="25" customFormat="1" x14ac:dyDescent="0.25">
      <c r="A12" s="67"/>
      <c r="B12" s="114" t="s">
        <v>419</v>
      </c>
      <c r="C12" s="114"/>
      <c r="D12" s="77">
        <v>2019</v>
      </c>
      <c r="E12" s="75">
        <v>1.4</v>
      </c>
      <c r="F12" s="75">
        <v>4.9000000000000004</v>
      </c>
      <c r="G12" s="75">
        <v>10</v>
      </c>
      <c r="H12" s="75">
        <v>55.8</v>
      </c>
      <c r="I12" s="75">
        <v>27.9</v>
      </c>
      <c r="J12" s="73">
        <v>13920</v>
      </c>
      <c r="K12" s="67"/>
      <c r="L12" s="67"/>
      <c r="M12" s="26"/>
      <c r="N12" s="26"/>
      <c r="O12" s="30"/>
    </row>
    <row r="13" spans="1:15" s="25" customFormat="1" x14ac:dyDescent="0.25">
      <c r="A13" s="67"/>
      <c r="B13" s="67"/>
      <c r="C13" s="67"/>
      <c r="D13" s="67"/>
      <c r="E13" s="67"/>
      <c r="F13" s="67"/>
      <c r="G13" s="67"/>
      <c r="H13" s="67"/>
      <c r="I13" s="67"/>
      <c r="J13" s="67"/>
      <c r="K13" s="67"/>
      <c r="L13" s="67"/>
      <c r="M13" s="26"/>
      <c r="N13" s="26"/>
      <c r="O13" s="30"/>
    </row>
    <row r="14" spans="1:15" s="25" customFormat="1" hidden="1" x14ac:dyDescent="0.25">
      <c r="A14" s="67"/>
      <c r="B14" s="67"/>
      <c r="C14" s="67"/>
      <c r="D14" s="67"/>
      <c r="E14" s="67"/>
      <c r="F14" s="67"/>
      <c r="G14" s="67"/>
      <c r="H14" s="67"/>
      <c r="I14" s="67"/>
      <c r="J14" s="67"/>
      <c r="K14" s="67"/>
      <c r="L14" s="67"/>
      <c r="M14" s="26"/>
      <c r="N14" s="26"/>
      <c r="O14" s="30"/>
    </row>
    <row r="15" spans="1:15" s="22" customFormat="1" ht="12.5" hidden="1" x14ac:dyDescent="0.25">
      <c r="A15" s="67"/>
      <c r="B15" s="67"/>
      <c r="C15" s="67"/>
      <c r="D15" s="67"/>
      <c r="E15" s="67"/>
      <c r="F15" s="67"/>
      <c r="G15" s="67"/>
      <c r="H15" s="67"/>
      <c r="I15" s="67"/>
      <c r="J15" s="67"/>
      <c r="K15" s="67"/>
      <c r="L15" s="67"/>
      <c r="M15" s="23"/>
      <c r="N15" s="23"/>
      <c r="O15" s="29"/>
    </row>
    <row r="16" spans="1:15" s="22" customFormat="1" ht="12.5" hidden="1" x14ac:dyDescent="0.25">
      <c r="A16" s="67"/>
      <c r="B16" s="67"/>
      <c r="C16" s="67"/>
      <c r="D16" s="67"/>
      <c r="E16" s="67"/>
      <c r="F16" s="67"/>
      <c r="G16" s="67"/>
      <c r="H16" s="67"/>
      <c r="I16" s="67"/>
      <c r="J16" s="67"/>
      <c r="K16" s="67"/>
      <c r="L16" s="67"/>
      <c r="M16" s="23"/>
      <c r="N16" s="23"/>
      <c r="O16" s="29"/>
    </row>
    <row r="17" spans="1:15" s="22" customFormat="1" ht="12.5" hidden="1" x14ac:dyDescent="0.25">
      <c r="A17" s="67"/>
      <c r="B17" s="67"/>
      <c r="C17" s="67"/>
      <c r="D17" s="67"/>
      <c r="E17" s="67"/>
      <c r="F17" s="67"/>
      <c r="G17" s="67"/>
      <c r="H17" s="67"/>
      <c r="I17" s="67"/>
      <c r="J17" s="67"/>
      <c r="K17" s="67"/>
      <c r="L17" s="67"/>
      <c r="M17" s="23"/>
      <c r="N17" s="23"/>
      <c r="O17" s="29"/>
    </row>
    <row r="18" spans="1:15" s="22" customFormat="1" ht="12.5" hidden="1" x14ac:dyDescent="0.25">
      <c r="A18" s="67"/>
      <c r="B18" s="67"/>
      <c r="C18" s="67"/>
      <c r="D18" s="67"/>
      <c r="E18" s="67"/>
      <c r="F18" s="67"/>
      <c r="G18" s="67"/>
      <c r="H18" s="67"/>
      <c r="I18" s="67"/>
      <c r="J18" s="67"/>
      <c r="K18" s="67"/>
      <c r="L18" s="67"/>
      <c r="M18" s="23"/>
      <c r="N18" s="23"/>
      <c r="O18" s="29"/>
    </row>
    <row r="19" spans="1:15" s="22" customFormat="1" ht="12.5" hidden="1" x14ac:dyDescent="0.25">
      <c r="A19" s="67"/>
      <c r="B19" s="67"/>
      <c r="C19" s="67"/>
      <c r="D19" s="67"/>
      <c r="E19" s="67"/>
      <c r="F19" s="67"/>
      <c r="G19" s="67"/>
      <c r="H19" s="67"/>
      <c r="I19" s="67"/>
      <c r="J19" s="67"/>
      <c r="K19" s="67"/>
      <c r="L19" s="67"/>
      <c r="M19" s="23"/>
      <c r="N19" s="23"/>
      <c r="O19" s="29"/>
    </row>
    <row r="20" spans="1:15" s="22" customFormat="1" ht="12.5" hidden="1" x14ac:dyDescent="0.25">
      <c r="A20" s="67"/>
      <c r="B20" s="67"/>
      <c r="C20" s="67"/>
      <c r="D20" s="67"/>
      <c r="E20" s="67"/>
      <c r="F20" s="67"/>
      <c r="G20" s="67"/>
      <c r="H20" s="67"/>
      <c r="I20" s="67"/>
      <c r="J20" s="67"/>
      <c r="K20" s="67"/>
      <c r="L20" s="67"/>
      <c r="M20" s="23"/>
      <c r="N20" s="23"/>
      <c r="O20" s="29"/>
    </row>
    <row r="21" spans="1:15" s="22" customFormat="1" ht="12.5" hidden="1" x14ac:dyDescent="0.25">
      <c r="A21" s="67"/>
      <c r="B21" s="67"/>
      <c r="C21" s="67"/>
      <c r="D21" s="67"/>
      <c r="E21" s="67"/>
      <c r="F21" s="67"/>
      <c r="G21" s="67"/>
      <c r="H21" s="67"/>
      <c r="I21" s="67"/>
      <c r="J21" s="67"/>
      <c r="K21" s="67"/>
      <c r="L21" s="67"/>
      <c r="M21" s="23"/>
      <c r="N21" s="23"/>
      <c r="O21" s="29"/>
    </row>
    <row r="22" spans="1:15" s="22" customFormat="1" ht="12.5" hidden="1" x14ac:dyDescent="0.25">
      <c r="A22" s="67"/>
      <c r="B22" s="67"/>
      <c r="C22" s="67"/>
      <c r="D22" s="67"/>
      <c r="E22" s="67"/>
      <c r="F22" s="67"/>
      <c r="G22" s="67"/>
      <c r="H22" s="67"/>
      <c r="I22" s="67"/>
      <c r="J22" s="67"/>
      <c r="K22" s="67"/>
      <c r="L22" s="67"/>
      <c r="M22" s="23"/>
      <c r="N22" s="23"/>
      <c r="O22" s="29"/>
    </row>
    <row r="23" spans="1:15" s="22" customFormat="1" ht="12.5" hidden="1" x14ac:dyDescent="0.25">
      <c r="A23" s="67"/>
      <c r="B23" s="67"/>
      <c r="C23" s="67"/>
      <c r="D23" s="67"/>
      <c r="E23" s="67"/>
      <c r="F23" s="67"/>
      <c r="G23" s="67"/>
      <c r="H23" s="67"/>
      <c r="I23" s="67"/>
      <c r="J23" s="67"/>
      <c r="K23" s="67"/>
      <c r="L23" s="67"/>
      <c r="M23" s="23"/>
      <c r="N23" s="23"/>
      <c r="O23" s="29"/>
    </row>
    <row r="24" spans="1:15" s="22" customFormat="1" ht="12.5" hidden="1" x14ac:dyDescent="0.25">
      <c r="A24" s="67"/>
      <c r="B24" s="67"/>
      <c r="C24" s="67"/>
      <c r="D24" s="67"/>
      <c r="E24" s="67"/>
      <c r="F24" s="67"/>
      <c r="G24" s="67"/>
      <c r="H24" s="67"/>
      <c r="I24" s="67"/>
      <c r="J24" s="67"/>
      <c r="K24" s="67"/>
      <c r="L24" s="67"/>
      <c r="M24" s="23"/>
      <c r="N24" s="23"/>
      <c r="O24" s="29"/>
    </row>
    <row r="25" spans="1:15" s="22" customFormat="1" ht="12.5" hidden="1" x14ac:dyDescent="0.25">
      <c r="A25" s="67"/>
      <c r="B25" s="67"/>
      <c r="C25" s="67"/>
      <c r="D25" s="67"/>
      <c r="E25" s="67"/>
      <c r="F25" s="67"/>
      <c r="G25" s="67"/>
      <c r="H25" s="67"/>
      <c r="I25" s="67"/>
      <c r="J25" s="67"/>
      <c r="K25" s="67"/>
      <c r="L25" s="67"/>
      <c r="M25" s="23"/>
      <c r="N25" s="23"/>
      <c r="O25" s="29"/>
    </row>
    <row r="26" spans="1:15" s="22" customFormat="1" ht="12.5" hidden="1" x14ac:dyDescent="0.25">
      <c r="A26" s="67"/>
      <c r="B26" s="67"/>
      <c r="C26" s="67"/>
      <c r="D26" s="67"/>
      <c r="E26" s="67"/>
      <c r="F26" s="67"/>
      <c r="G26" s="67"/>
      <c r="H26" s="67"/>
      <c r="I26" s="67"/>
      <c r="J26" s="67"/>
      <c r="K26" s="67"/>
      <c r="L26" s="67"/>
      <c r="M26" s="23"/>
      <c r="N26" s="23"/>
      <c r="O26" s="29"/>
    </row>
    <row r="27" spans="1:15" s="22" customFormat="1" ht="12.5" hidden="1" x14ac:dyDescent="0.25">
      <c r="A27" s="67"/>
      <c r="B27" s="67"/>
      <c r="C27" s="67"/>
      <c r="D27" s="67"/>
      <c r="E27" s="67"/>
      <c r="F27" s="67"/>
      <c r="G27" s="67"/>
      <c r="H27" s="67"/>
      <c r="I27" s="67"/>
      <c r="J27" s="67"/>
      <c r="K27" s="67"/>
      <c r="L27" s="67"/>
      <c r="M27" s="23"/>
      <c r="N27" s="23"/>
      <c r="O27" s="29"/>
    </row>
    <row r="28" spans="1:15" s="22" customFormat="1" ht="12.5" hidden="1" x14ac:dyDescent="0.25">
      <c r="A28" s="67"/>
      <c r="B28" s="67"/>
      <c r="C28" s="67"/>
      <c r="D28" s="67"/>
      <c r="E28" s="67"/>
      <c r="F28" s="67"/>
      <c r="G28" s="67"/>
      <c r="H28" s="67"/>
      <c r="I28" s="67"/>
      <c r="J28" s="67"/>
      <c r="K28" s="67"/>
      <c r="L28" s="67"/>
      <c r="M28" s="23"/>
      <c r="N28" s="23"/>
      <c r="O28" s="29"/>
    </row>
    <row r="29" spans="1:15" s="22" customFormat="1" ht="12.5" hidden="1" x14ac:dyDescent="0.25">
      <c r="A29" s="67"/>
      <c r="B29" s="67"/>
      <c r="C29" s="67"/>
      <c r="D29" s="67"/>
      <c r="E29" s="67"/>
      <c r="F29" s="67"/>
      <c r="G29" s="67"/>
      <c r="H29" s="67"/>
      <c r="I29" s="67"/>
      <c r="J29" s="67"/>
      <c r="K29" s="67"/>
      <c r="L29" s="67"/>
      <c r="M29" s="23"/>
      <c r="N29" s="23"/>
      <c r="O29" s="29"/>
    </row>
    <row r="30" spans="1:15" s="22" customFormat="1" ht="12.5" hidden="1" x14ac:dyDescent="0.25">
      <c r="A30" s="67"/>
      <c r="B30" s="67"/>
      <c r="C30" s="67"/>
      <c r="D30" s="67"/>
      <c r="E30" s="67"/>
      <c r="F30" s="67"/>
      <c r="G30" s="67"/>
      <c r="H30" s="67"/>
      <c r="I30" s="67"/>
      <c r="J30" s="67"/>
      <c r="K30" s="67"/>
      <c r="L30" s="67"/>
      <c r="M30" s="23"/>
      <c r="N30" s="23"/>
      <c r="O30" s="29"/>
    </row>
    <row r="31" spans="1:15" s="22" customFormat="1" ht="12.5" hidden="1" x14ac:dyDescent="0.25">
      <c r="A31" s="67"/>
      <c r="B31" s="67"/>
      <c r="C31" s="67"/>
      <c r="D31" s="67"/>
      <c r="E31" s="67"/>
      <c r="F31" s="67"/>
      <c r="G31" s="67"/>
      <c r="H31" s="67"/>
      <c r="I31" s="67"/>
      <c r="J31" s="67"/>
      <c r="K31" s="67"/>
      <c r="L31" s="67"/>
      <c r="M31" s="23"/>
      <c r="N31" s="23"/>
      <c r="O31" s="29"/>
    </row>
    <row r="32" spans="1:15" s="22" customFormat="1" ht="12.5" hidden="1" x14ac:dyDescent="0.25">
      <c r="A32" s="67"/>
      <c r="B32" s="67"/>
      <c r="C32" s="67"/>
      <c r="D32" s="67"/>
      <c r="E32" s="67"/>
      <c r="F32" s="67"/>
      <c r="G32" s="67"/>
      <c r="H32" s="67"/>
      <c r="I32" s="67"/>
      <c r="J32" s="67"/>
      <c r="K32" s="67"/>
      <c r="L32" s="67"/>
      <c r="M32" s="23"/>
      <c r="N32" s="23"/>
      <c r="O32" s="29"/>
    </row>
    <row r="33" spans="1:15" s="22" customFormat="1" ht="12.5" hidden="1" x14ac:dyDescent="0.25">
      <c r="A33" s="67"/>
      <c r="B33" s="67"/>
      <c r="C33" s="67"/>
      <c r="D33" s="67"/>
      <c r="E33" s="67"/>
      <c r="F33" s="67"/>
      <c r="G33" s="67"/>
      <c r="H33" s="67"/>
      <c r="I33" s="67"/>
      <c r="J33" s="67"/>
      <c r="K33" s="67"/>
      <c r="L33" s="67"/>
      <c r="M33" s="23"/>
      <c r="N33" s="23"/>
      <c r="O33" s="29"/>
    </row>
    <row r="34" spans="1:15" s="22" customFormat="1" ht="12.5" hidden="1"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HLC3aqVB76rGd1RhS/US2iLVAL3UmlrmGLWu3XCrPn3mBK+erdBSJbZR+tsRWIdax3CJ4Rh76/np3epduycvEw==" saltValue="UW1odmO9CH1Aks01KTmPOA==" spinCount="100000" sheet="1" objects="1" scenarios="1"/>
  <mergeCells count="10">
    <mergeCell ref="B9:J9"/>
    <mergeCell ref="B10:C10"/>
    <mergeCell ref="B11:C11"/>
    <mergeCell ref="B12:C12"/>
    <mergeCell ref="A1:B2"/>
    <mergeCell ref="C1:J1"/>
    <mergeCell ref="C2:K2"/>
    <mergeCell ref="B5:K5"/>
    <mergeCell ref="E7:I7"/>
    <mergeCell ref="B8:C8"/>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5901-D2D7-41F9-BFBF-0C63BFB5A739}">
  <sheetPr codeName="Sheet18"/>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421</v>
      </c>
      <c r="B1" s="109"/>
      <c r="C1" s="110" t="s">
        <v>177</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x14ac:dyDescent="0.3">
      <c r="A5" s="68"/>
      <c r="B5" s="107" t="s">
        <v>369</v>
      </c>
      <c r="C5" s="107"/>
      <c r="D5" s="107"/>
      <c r="E5" s="107"/>
      <c r="F5" s="107"/>
      <c r="G5" s="107"/>
      <c r="H5" s="107"/>
      <c r="I5" s="107"/>
      <c r="J5" s="107"/>
      <c r="K5" s="107"/>
      <c r="L5" s="68"/>
      <c r="M5" s="26" t="s">
        <v>369</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367</v>
      </c>
      <c r="F7" s="115"/>
      <c r="G7" s="115"/>
      <c r="H7" s="115"/>
      <c r="I7" s="115"/>
      <c r="J7" s="67"/>
      <c r="K7" s="67"/>
      <c r="L7" s="67"/>
      <c r="M7" s="23"/>
      <c r="N7" s="23"/>
      <c r="O7" s="29"/>
    </row>
    <row r="8" spans="1:15" s="22" customFormat="1" ht="29" customHeight="1" x14ac:dyDescent="0.3">
      <c r="A8" s="67"/>
      <c r="B8" s="116" t="s">
        <v>23</v>
      </c>
      <c r="C8" s="116"/>
      <c r="D8" s="76" t="s">
        <v>368</v>
      </c>
      <c r="E8" s="76" t="s">
        <v>199</v>
      </c>
      <c r="F8" s="76" t="s">
        <v>47</v>
      </c>
      <c r="G8" s="76" t="s">
        <v>200</v>
      </c>
      <c r="H8" s="76" t="s">
        <v>48</v>
      </c>
      <c r="I8" s="76" t="s">
        <v>201</v>
      </c>
      <c r="J8" s="76" t="s">
        <v>22</v>
      </c>
      <c r="K8" s="67"/>
      <c r="L8" s="67"/>
      <c r="M8" s="23"/>
      <c r="N8" s="23"/>
      <c r="O8" s="29"/>
    </row>
    <row r="9" spans="1:15" s="22" customFormat="1" ht="12.5" x14ac:dyDescent="0.25">
      <c r="A9" s="67"/>
      <c r="B9" s="111" t="s">
        <v>198</v>
      </c>
      <c r="C9" s="112"/>
      <c r="D9" s="112"/>
      <c r="E9" s="112"/>
      <c r="F9" s="112"/>
      <c r="G9" s="112"/>
      <c r="H9" s="112"/>
      <c r="I9" s="112"/>
      <c r="J9" s="113"/>
      <c r="K9" s="67"/>
      <c r="L9" s="67"/>
      <c r="M9" s="23" t="s">
        <v>198</v>
      </c>
      <c r="N9" s="23"/>
      <c r="O9" s="29"/>
    </row>
    <row r="10" spans="1:15" s="22" customFormat="1" ht="12.5" x14ac:dyDescent="0.25">
      <c r="A10" s="67"/>
      <c r="B10" s="114" t="s">
        <v>419</v>
      </c>
      <c r="C10" s="114"/>
      <c r="D10" s="77">
        <v>2021</v>
      </c>
      <c r="E10" s="75">
        <v>29</v>
      </c>
      <c r="F10" s="75">
        <v>20.5</v>
      </c>
      <c r="G10" s="75">
        <v>11.6</v>
      </c>
      <c r="H10" s="75">
        <v>10.4</v>
      </c>
      <c r="I10" s="75">
        <v>28.6</v>
      </c>
      <c r="J10" s="73">
        <v>12528</v>
      </c>
      <c r="K10" s="67"/>
      <c r="L10" s="67"/>
      <c r="M10" s="23"/>
      <c r="N10" s="23"/>
      <c r="O10" s="29"/>
    </row>
    <row r="11" spans="1:15" s="22" customFormat="1" ht="12.5" x14ac:dyDescent="0.25">
      <c r="A11" s="67"/>
      <c r="B11" s="114" t="s">
        <v>419</v>
      </c>
      <c r="C11" s="114"/>
      <c r="D11" s="77">
        <v>2020</v>
      </c>
      <c r="E11" s="75">
        <v>37</v>
      </c>
      <c r="F11" s="75">
        <v>18.8</v>
      </c>
      <c r="G11" s="75">
        <v>10</v>
      </c>
      <c r="H11" s="75">
        <v>8.9</v>
      </c>
      <c r="I11" s="75">
        <v>25.3</v>
      </c>
      <c r="J11" s="73">
        <v>12816</v>
      </c>
      <c r="K11" s="67"/>
      <c r="L11" s="67"/>
      <c r="M11" s="23"/>
      <c r="N11" s="23"/>
      <c r="O11" s="29"/>
    </row>
    <row r="12" spans="1:15" s="25" customFormat="1" x14ac:dyDescent="0.25">
      <c r="A12" s="67"/>
      <c r="B12" s="114" t="s">
        <v>419</v>
      </c>
      <c r="C12" s="114"/>
      <c r="D12" s="77">
        <v>2019</v>
      </c>
      <c r="E12" s="75">
        <v>28.8</v>
      </c>
      <c r="F12" s="75">
        <v>20.100000000000001</v>
      </c>
      <c r="G12" s="75">
        <v>11.2</v>
      </c>
      <c r="H12" s="75">
        <v>10.5</v>
      </c>
      <c r="I12" s="75">
        <v>29.4</v>
      </c>
      <c r="J12" s="73">
        <v>13764</v>
      </c>
      <c r="K12" s="67"/>
      <c r="L12" s="67"/>
      <c r="M12" s="26"/>
      <c r="N12" s="26"/>
      <c r="O12" s="30"/>
    </row>
    <row r="13" spans="1:15" s="25" customFormat="1" x14ac:dyDescent="0.25">
      <c r="A13" s="67"/>
      <c r="B13" s="111" t="s">
        <v>202</v>
      </c>
      <c r="C13" s="112"/>
      <c r="D13" s="112"/>
      <c r="E13" s="112"/>
      <c r="F13" s="112"/>
      <c r="G13" s="112"/>
      <c r="H13" s="112"/>
      <c r="I13" s="112"/>
      <c r="J13" s="113"/>
      <c r="K13" s="67"/>
      <c r="L13" s="67"/>
      <c r="M13" s="26" t="s">
        <v>202</v>
      </c>
      <c r="N13" s="26"/>
      <c r="O13" s="30"/>
    </row>
    <row r="14" spans="1:15" s="25" customFormat="1" x14ac:dyDescent="0.25">
      <c r="A14" s="67"/>
      <c r="B14" s="114" t="s">
        <v>419</v>
      </c>
      <c r="C14" s="114"/>
      <c r="D14" s="77">
        <v>2021</v>
      </c>
      <c r="E14" s="75">
        <v>11.8</v>
      </c>
      <c r="F14" s="75">
        <v>14.8</v>
      </c>
      <c r="G14" s="75">
        <v>12.4</v>
      </c>
      <c r="H14" s="75">
        <v>17.899999999999999</v>
      </c>
      <c r="I14" s="75">
        <v>43.1</v>
      </c>
      <c r="J14" s="73">
        <v>12469</v>
      </c>
      <c r="K14" s="67"/>
      <c r="L14" s="67"/>
      <c r="M14" s="26"/>
      <c r="N14" s="26"/>
      <c r="O14" s="30"/>
    </row>
    <row r="15" spans="1:15" s="22" customFormat="1" ht="12.5" x14ac:dyDescent="0.25">
      <c r="A15" s="67"/>
      <c r="B15" s="114" t="s">
        <v>419</v>
      </c>
      <c r="C15" s="114"/>
      <c r="D15" s="77">
        <v>2020</v>
      </c>
      <c r="E15" s="75">
        <v>11.3</v>
      </c>
      <c r="F15" s="75">
        <v>13.7</v>
      </c>
      <c r="G15" s="75">
        <v>11.5</v>
      </c>
      <c r="H15" s="75">
        <v>17</v>
      </c>
      <c r="I15" s="75">
        <v>46.5</v>
      </c>
      <c r="J15" s="73">
        <v>12809</v>
      </c>
      <c r="K15" s="67"/>
      <c r="L15" s="67"/>
      <c r="M15" s="23"/>
      <c r="N15" s="23"/>
      <c r="O15" s="29"/>
    </row>
    <row r="16" spans="1:15" s="22" customFormat="1" ht="12.5" x14ac:dyDescent="0.25">
      <c r="A16" s="67"/>
      <c r="B16" s="114" t="s">
        <v>419</v>
      </c>
      <c r="C16" s="114"/>
      <c r="D16" s="77">
        <v>2019</v>
      </c>
      <c r="E16" s="75">
        <v>19.7</v>
      </c>
      <c r="F16" s="75">
        <v>15.2</v>
      </c>
      <c r="G16" s="75">
        <v>11.1</v>
      </c>
      <c r="H16" s="75">
        <v>15.8</v>
      </c>
      <c r="I16" s="75">
        <v>38.200000000000003</v>
      </c>
      <c r="J16" s="73">
        <v>13686</v>
      </c>
      <c r="K16" s="67"/>
      <c r="L16" s="67"/>
      <c r="M16" s="23"/>
      <c r="N16" s="23"/>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12.5" x14ac:dyDescent="0.25">
      <c r="A18" s="67"/>
      <c r="B18" s="67"/>
      <c r="C18" s="67"/>
      <c r="D18" s="67"/>
      <c r="E18" s="67"/>
      <c r="F18" s="67"/>
      <c r="G18" s="67"/>
      <c r="H18" s="67"/>
      <c r="I18" s="67"/>
      <c r="J18" s="67"/>
      <c r="K18" s="67"/>
      <c r="L18" s="67"/>
      <c r="M18" s="23"/>
      <c r="N18" s="23"/>
      <c r="O18" s="29"/>
    </row>
    <row r="19" spans="1:15" s="25" customFormat="1" x14ac:dyDescent="0.3">
      <c r="A19" s="68"/>
      <c r="B19" s="107" t="s">
        <v>370</v>
      </c>
      <c r="C19" s="107"/>
      <c r="D19" s="107"/>
      <c r="E19" s="107"/>
      <c r="F19" s="107"/>
      <c r="G19" s="107"/>
      <c r="H19" s="107"/>
      <c r="I19" s="107"/>
      <c r="J19" s="107"/>
      <c r="K19" s="107"/>
      <c r="L19" s="68"/>
      <c r="M19" s="26" t="s">
        <v>370</v>
      </c>
      <c r="N19" s="26"/>
      <c r="O19" s="30"/>
    </row>
    <row r="20" spans="1:15" s="22" customFormat="1" ht="12.5" x14ac:dyDescent="0.25">
      <c r="A20" s="67"/>
      <c r="B20" s="67"/>
      <c r="C20" s="67"/>
      <c r="D20" s="67"/>
      <c r="E20" s="67"/>
      <c r="F20" s="67"/>
      <c r="G20" s="67"/>
      <c r="H20" s="67"/>
      <c r="I20" s="67"/>
      <c r="J20" s="67"/>
      <c r="K20" s="67"/>
      <c r="L20" s="67"/>
      <c r="M20" s="23"/>
      <c r="N20" s="23"/>
      <c r="O20" s="29"/>
    </row>
    <row r="21" spans="1:15" s="22" customFormat="1" x14ac:dyDescent="0.3">
      <c r="A21" s="67"/>
      <c r="B21" s="67"/>
      <c r="C21" s="67"/>
      <c r="D21" s="67"/>
      <c r="E21" s="115" t="s">
        <v>367</v>
      </c>
      <c r="F21" s="115"/>
      <c r="G21" s="115"/>
      <c r="H21" s="115"/>
      <c r="I21" s="115"/>
      <c r="J21" s="67"/>
      <c r="K21" s="67"/>
      <c r="L21" s="67"/>
      <c r="M21" s="23"/>
      <c r="N21" s="23"/>
      <c r="O21" s="29"/>
    </row>
    <row r="22" spans="1:15" s="22" customFormat="1" ht="29" customHeight="1" x14ac:dyDescent="0.3">
      <c r="A22" s="67"/>
      <c r="B22" s="116" t="s">
        <v>23</v>
      </c>
      <c r="C22" s="116"/>
      <c r="D22" s="76" t="s">
        <v>368</v>
      </c>
      <c r="E22" s="76" t="s">
        <v>46</v>
      </c>
      <c r="F22" s="76" t="s">
        <v>204</v>
      </c>
      <c r="G22" s="76" t="s">
        <v>205</v>
      </c>
      <c r="H22" s="76" t="s">
        <v>206</v>
      </c>
      <c r="I22" s="76" t="s">
        <v>207</v>
      </c>
      <c r="J22" s="76" t="s">
        <v>22</v>
      </c>
      <c r="K22" s="67"/>
      <c r="L22" s="67"/>
      <c r="M22" s="23"/>
      <c r="N22" s="23"/>
      <c r="O22" s="29"/>
    </row>
    <row r="23" spans="1:15" s="22" customFormat="1" ht="12.5" x14ac:dyDescent="0.25">
      <c r="A23" s="67"/>
      <c r="B23" s="111" t="s">
        <v>203</v>
      </c>
      <c r="C23" s="112"/>
      <c r="D23" s="112"/>
      <c r="E23" s="112"/>
      <c r="F23" s="112"/>
      <c r="G23" s="112"/>
      <c r="H23" s="112"/>
      <c r="I23" s="112"/>
      <c r="J23" s="113"/>
      <c r="K23" s="67"/>
      <c r="L23" s="67"/>
      <c r="M23" s="23" t="s">
        <v>203</v>
      </c>
      <c r="N23" s="23"/>
      <c r="O23" s="29"/>
    </row>
    <row r="24" spans="1:15" s="22" customFormat="1" ht="12.5" x14ac:dyDescent="0.25">
      <c r="A24" s="67"/>
      <c r="B24" s="114" t="s">
        <v>419</v>
      </c>
      <c r="C24" s="114"/>
      <c r="D24" s="77">
        <v>2021</v>
      </c>
      <c r="E24" s="75">
        <v>56.1</v>
      </c>
      <c r="F24" s="75">
        <v>22.4</v>
      </c>
      <c r="G24" s="75">
        <v>8.4</v>
      </c>
      <c r="H24" s="75">
        <v>6.2</v>
      </c>
      <c r="I24" s="75">
        <v>6.9</v>
      </c>
      <c r="J24" s="73">
        <v>12537</v>
      </c>
      <c r="K24" s="67"/>
      <c r="L24" s="67"/>
      <c r="M24" s="23"/>
      <c r="N24" s="23"/>
      <c r="O24" s="29"/>
    </row>
    <row r="25" spans="1:15" s="22" customFormat="1" ht="12.5" x14ac:dyDescent="0.25">
      <c r="A25" s="67"/>
      <c r="B25" s="114" t="s">
        <v>419</v>
      </c>
      <c r="C25" s="114"/>
      <c r="D25" s="77">
        <v>2020</v>
      </c>
      <c r="E25" s="75">
        <v>58.1</v>
      </c>
      <c r="F25" s="75">
        <v>21.9</v>
      </c>
      <c r="G25" s="75">
        <v>8.1</v>
      </c>
      <c r="H25" s="75">
        <v>5.4</v>
      </c>
      <c r="I25" s="75">
        <v>6.5</v>
      </c>
      <c r="J25" s="73">
        <v>12837</v>
      </c>
      <c r="K25" s="67"/>
      <c r="L25" s="67"/>
      <c r="M25" s="23"/>
      <c r="N25" s="23"/>
      <c r="O25" s="29"/>
    </row>
    <row r="26" spans="1:15" s="22" customFormat="1" ht="12.5" x14ac:dyDescent="0.25">
      <c r="A26" s="67"/>
      <c r="B26" s="114" t="s">
        <v>419</v>
      </c>
      <c r="C26" s="114"/>
      <c r="D26" s="77">
        <v>2019</v>
      </c>
      <c r="E26" s="75">
        <v>52</v>
      </c>
      <c r="F26" s="75">
        <v>23.5</v>
      </c>
      <c r="G26" s="75">
        <v>9.5</v>
      </c>
      <c r="H26" s="75">
        <v>6.9</v>
      </c>
      <c r="I26" s="75">
        <v>8</v>
      </c>
      <c r="J26" s="73">
        <v>13743</v>
      </c>
      <c r="K26" s="67"/>
      <c r="L26" s="67"/>
      <c r="M26" s="23"/>
      <c r="N26" s="23"/>
      <c r="O26" s="29"/>
    </row>
    <row r="27" spans="1:15" s="22" customFormat="1" ht="12.5" x14ac:dyDescent="0.25">
      <c r="A27" s="67"/>
      <c r="B27" s="111" t="s">
        <v>208</v>
      </c>
      <c r="C27" s="112"/>
      <c r="D27" s="112"/>
      <c r="E27" s="112"/>
      <c r="F27" s="112"/>
      <c r="G27" s="112"/>
      <c r="H27" s="112"/>
      <c r="I27" s="112"/>
      <c r="J27" s="113"/>
      <c r="K27" s="67"/>
      <c r="L27" s="67"/>
      <c r="M27" s="23" t="s">
        <v>208</v>
      </c>
      <c r="N27" s="23"/>
      <c r="O27" s="29"/>
    </row>
    <row r="28" spans="1:15" s="22" customFormat="1" ht="12.5" x14ac:dyDescent="0.25">
      <c r="A28" s="67"/>
      <c r="B28" s="114" t="s">
        <v>419</v>
      </c>
      <c r="C28" s="114"/>
      <c r="D28" s="77">
        <v>2021</v>
      </c>
      <c r="E28" s="75">
        <v>3.9</v>
      </c>
      <c r="F28" s="75">
        <v>10.9</v>
      </c>
      <c r="G28" s="75">
        <v>16.399999999999999</v>
      </c>
      <c r="H28" s="75">
        <v>32.799999999999997</v>
      </c>
      <c r="I28" s="75">
        <v>36</v>
      </c>
      <c r="J28" s="73">
        <v>12537</v>
      </c>
      <c r="K28" s="67"/>
      <c r="L28" s="67"/>
      <c r="M28" s="23"/>
      <c r="N28" s="23"/>
      <c r="O28" s="29"/>
    </row>
    <row r="29" spans="1:15" s="22" customFormat="1" ht="12.5" x14ac:dyDescent="0.25">
      <c r="A29" s="67"/>
      <c r="B29" s="114" t="s">
        <v>419</v>
      </c>
      <c r="C29" s="114"/>
      <c r="D29" s="77">
        <v>2020</v>
      </c>
      <c r="E29" s="75">
        <v>3.4</v>
      </c>
      <c r="F29" s="75">
        <v>9.3000000000000007</v>
      </c>
      <c r="G29" s="75">
        <v>15</v>
      </c>
      <c r="H29" s="75">
        <v>31.4</v>
      </c>
      <c r="I29" s="75">
        <v>40.9</v>
      </c>
      <c r="J29" s="73">
        <v>12859</v>
      </c>
      <c r="K29" s="67"/>
      <c r="L29" s="67"/>
      <c r="M29" s="23"/>
      <c r="N29" s="23"/>
      <c r="O29" s="29"/>
    </row>
    <row r="30" spans="1:15" s="22" customFormat="1" ht="12.5" x14ac:dyDescent="0.25">
      <c r="A30" s="67"/>
      <c r="B30" s="114" t="s">
        <v>419</v>
      </c>
      <c r="C30" s="114"/>
      <c r="D30" s="77">
        <v>2019</v>
      </c>
      <c r="E30" s="75">
        <v>3.6</v>
      </c>
      <c r="F30" s="75">
        <v>10.4</v>
      </c>
      <c r="G30" s="75">
        <v>16</v>
      </c>
      <c r="H30" s="75">
        <v>32.4</v>
      </c>
      <c r="I30" s="75">
        <v>37.700000000000003</v>
      </c>
      <c r="J30" s="73">
        <v>13770</v>
      </c>
      <c r="K30" s="67"/>
      <c r="L30" s="67"/>
      <c r="M30" s="23"/>
      <c r="N30" s="23"/>
      <c r="O30" s="29"/>
    </row>
    <row r="31" spans="1:15" s="22" customFormat="1" ht="12.5" x14ac:dyDescent="0.25">
      <c r="A31" s="67"/>
      <c r="B31" s="111" t="s">
        <v>209</v>
      </c>
      <c r="C31" s="112"/>
      <c r="D31" s="112"/>
      <c r="E31" s="112"/>
      <c r="F31" s="112"/>
      <c r="G31" s="112"/>
      <c r="H31" s="112"/>
      <c r="I31" s="112"/>
      <c r="J31" s="113"/>
      <c r="K31" s="67"/>
      <c r="L31" s="67"/>
      <c r="M31" s="23" t="s">
        <v>209</v>
      </c>
      <c r="N31" s="23"/>
      <c r="O31" s="29"/>
    </row>
    <row r="32" spans="1:15" s="22" customFormat="1" ht="12.5" x14ac:dyDescent="0.25">
      <c r="A32" s="67"/>
      <c r="B32" s="114" t="s">
        <v>419</v>
      </c>
      <c r="C32" s="114"/>
      <c r="D32" s="77">
        <v>2021</v>
      </c>
      <c r="E32" s="75">
        <v>5.2</v>
      </c>
      <c r="F32" s="75">
        <v>9.3000000000000007</v>
      </c>
      <c r="G32" s="75">
        <v>14.5</v>
      </c>
      <c r="H32" s="75">
        <v>36</v>
      </c>
      <c r="I32" s="75">
        <v>35</v>
      </c>
      <c r="J32" s="73">
        <v>12487</v>
      </c>
      <c r="K32" s="67"/>
      <c r="L32" s="67"/>
      <c r="M32" s="23"/>
      <c r="N32" s="23"/>
      <c r="O32" s="29"/>
    </row>
    <row r="33" spans="1:15" s="22" customFormat="1" ht="12.5" x14ac:dyDescent="0.25">
      <c r="A33" s="67"/>
      <c r="B33" s="114" t="s">
        <v>419</v>
      </c>
      <c r="C33" s="114"/>
      <c r="D33" s="77">
        <v>2020</v>
      </c>
      <c r="E33" s="75">
        <v>4.2</v>
      </c>
      <c r="F33" s="75">
        <v>7.9</v>
      </c>
      <c r="G33" s="75">
        <v>13.5</v>
      </c>
      <c r="H33" s="75">
        <v>36.1</v>
      </c>
      <c r="I33" s="75">
        <v>38.299999999999997</v>
      </c>
      <c r="J33" s="73">
        <v>12785</v>
      </c>
      <c r="K33" s="67"/>
      <c r="L33" s="67"/>
      <c r="M33" s="23"/>
      <c r="N33" s="23"/>
      <c r="O33" s="29"/>
    </row>
    <row r="34" spans="1:15" s="22" customFormat="1" ht="12.5" x14ac:dyDescent="0.25">
      <c r="A34" s="67"/>
      <c r="B34" s="114" t="s">
        <v>419</v>
      </c>
      <c r="C34" s="114"/>
      <c r="D34" s="77">
        <v>2019</v>
      </c>
      <c r="E34" s="75">
        <v>3.2</v>
      </c>
      <c r="F34" s="75">
        <v>6.7</v>
      </c>
      <c r="G34" s="75">
        <v>12.9</v>
      </c>
      <c r="H34" s="75">
        <v>36</v>
      </c>
      <c r="I34" s="75">
        <v>41.3</v>
      </c>
      <c r="J34" s="73">
        <v>13695</v>
      </c>
      <c r="K34" s="67"/>
      <c r="L34" s="67"/>
      <c r="M34" s="23"/>
      <c r="N34" s="23"/>
      <c r="O34" s="29"/>
    </row>
    <row r="35" spans="1:15" s="22" customFormat="1" ht="12.5" x14ac:dyDescent="0.25">
      <c r="A35" s="67"/>
      <c r="B35" s="67"/>
      <c r="C35" s="67"/>
      <c r="D35" s="67"/>
      <c r="E35" s="67"/>
      <c r="F35" s="67"/>
      <c r="G35" s="67"/>
      <c r="H35" s="67"/>
      <c r="I35" s="67"/>
      <c r="J35" s="67"/>
      <c r="K35" s="67"/>
      <c r="L35" s="67"/>
      <c r="M35" s="23"/>
      <c r="N35" s="23"/>
      <c r="O35" s="29"/>
    </row>
    <row r="36" spans="1:15" s="22" customFormat="1" ht="12.5" x14ac:dyDescent="0.25">
      <c r="A36" s="67"/>
      <c r="B36" s="67"/>
      <c r="C36" s="67"/>
      <c r="D36" s="67"/>
      <c r="E36" s="67"/>
      <c r="F36" s="67"/>
      <c r="G36" s="67"/>
      <c r="H36" s="67"/>
      <c r="I36" s="67"/>
      <c r="J36" s="67"/>
      <c r="K36" s="67"/>
      <c r="L36" s="67"/>
      <c r="M36" s="23"/>
      <c r="N36" s="23"/>
      <c r="O36" s="29"/>
    </row>
    <row r="37" spans="1:15" s="25" customFormat="1" x14ac:dyDescent="0.3">
      <c r="A37" s="68"/>
      <c r="B37" s="107" t="s">
        <v>371</v>
      </c>
      <c r="C37" s="107"/>
      <c r="D37" s="107"/>
      <c r="E37" s="107"/>
      <c r="F37" s="107"/>
      <c r="G37" s="107"/>
      <c r="H37" s="107"/>
      <c r="I37" s="107"/>
      <c r="J37" s="107"/>
      <c r="K37" s="107"/>
      <c r="L37" s="68"/>
      <c r="M37" s="26" t="s">
        <v>371</v>
      </c>
      <c r="N37" s="26"/>
      <c r="O37" s="30"/>
    </row>
    <row r="38" spans="1:15" s="22" customFormat="1" ht="12.5" x14ac:dyDescent="0.25">
      <c r="A38" s="67"/>
      <c r="B38" s="67"/>
      <c r="C38" s="67"/>
      <c r="D38" s="67"/>
      <c r="E38" s="67"/>
      <c r="F38" s="67"/>
      <c r="G38" s="67"/>
      <c r="H38" s="67"/>
      <c r="I38" s="67"/>
      <c r="J38" s="67"/>
      <c r="K38" s="67"/>
      <c r="L38" s="67"/>
      <c r="M38" s="23"/>
      <c r="N38" s="23"/>
      <c r="O38" s="29"/>
    </row>
    <row r="39" spans="1:15" s="70" customFormat="1" x14ac:dyDescent="0.3">
      <c r="A39" s="69"/>
      <c r="B39" s="69"/>
      <c r="C39" s="69"/>
      <c r="D39" s="69"/>
      <c r="E39" s="69"/>
      <c r="F39" s="69"/>
      <c r="G39" s="69"/>
      <c r="H39" s="69"/>
      <c r="I39" s="108" t="s">
        <v>419</v>
      </c>
      <c r="J39" s="108"/>
      <c r="K39" s="108"/>
      <c r="L39" s="69"/>
    </row>
    <row r="40" spans="1:15" s="70" customFormat="1" x14ac:dyDescent="0.3">
      <c r="A40" s="69"/>
      <c r="B40" s="69"/>
      <c r="C40" s="69"/>
      <c r="D40" s="69"/>
      <c r="E40" s="69"/>
      <c r="F40" s="69"/>
      <c r="G40" s="69"/>
      <c r="H40" s="69"/>
      <c r="I40" s="85" t="s">
        <v>357</v>
      </c>
      <c r="J40" s="85" t="s">
        <v>358</v>
      </c>
      <c r="K40" s="85" t="s">
        <v>359</v>
      </c>
      <c r="L40" s="69"/>
    </row>
    <row r="41" spans="1:15" s="22" customFormat="1" ht="12.5" x14ac:dyDescent="0.25">
      <c r="A41" s="67"/>
      <c r="B41" s="106" t="s">
        <v>210</v>
      </c>
      <c r="C41" s="106"/>
      <c r="D41" s="106"/>
      <c r="E41" s="106"/>
      <c r="F41" s="106"/>
      <c r="G41" s="106"/>
      <c r="H41" s="106"/>
      <c r="I41" s="75">
        <v>0.1</v>
      </c>
      <c r="J41" s="75">
        <v>0.2</v>
      </c>
      <c r="K41" s="75">
        <v>0.1</v>
      </c>
      <c r="L41" s="74" t="s">
        <v>422</v>
      </c>
      <c r="M41" s="79" t="s">
        <v>422</v>
      </c>
      <c r="N41" s="79" t="s">
        <v>422</v>
      </c>
      <c r="O41" s="29"/>
    </row>
    <row r="42" spans="1:15" s="22" customFormat="1" ht="12.5" x14ac:dyDescent="0.25">
      <c r="A42" s="67"/>
      <c r="B42" s="106" t="s">
        <v>211</v>
      </c>
      <c r="C42" s="106"/>
      <c r="D42" s="106"/>
      <c r="E42" s="106"/>
      <c r="F42" s="106"/>
      <c r="G42" s="106"/>
      <c r="H42" s="106"/>
      <c r="I42" s="75">
        <v>0.6</v>
      </c>
      <c r="J42" s="75">
        <v>1.1000000000000001</v>
      </c>
      <c r="K42" s="75">
        <v>0.9</v>
      </c>
      <c r="L42" s="74" t="s">
        <v>422</v>
      </c>
      <c r="M42" s="79" t="s">
        <v>422</v>
      </c>
      <c r="N42" s="79" t="s">
        <v>422</v>
      </c>
      <c r="O42" s="29"/>
    </row>
    <row r="43" spans="1:15" s="22" customFormat="1" ht="12.5" x14ac:dyDescent="0.25">
      <c r="A43" s="67"/>
      <c r="B43" s="106" t="s">
        <v>212</v>
      </c>
      <c r="C43" s="106"/>
      <c r="D43" s="106"/>
      <c r="E43" s="106"/>
      <c r="F43" s="106"/>
      <c r="G43" s="106"/>
      <c r="H43" s="106"/>
      <c r="I43" s="75">
        <v>23.6</v>
      </c>
      <c r="J43" s="75">
        <v>25.6</v>
      </c>
      <c r="K43" s="75">
        <v>34</v>
      </c>
      <c r="L43" s="74" t="s">
        <v>422</v>
      </c>
      <c r="M43" s="79" t="s">
        <v>422</v>
      </c>
      <c r="N43" s="79" t="s">
        <v>422</v>
      </c>
      <c r="O43" s="29"/>
    </row>
    <row r="44" spans="1:15" s="22" customFormat="1" ht="12.5" x14ac:dyDescent="0.25">
      <c r="A44" s="67"/>
      <c r="B44" s="106" t="s">
        <v>213</v>
      </c>
      <c r="C44" s="106"/>
      <c r="D44" s="106"/>
      <c r="E44" s="106"/>
      <c r="F44" s="106"/>
      <c r="G44" s="106"/>
      <c r="H44" s="106"/>
      <c r="I44" s="75">
        <v>75.7</v>
      </c>
      <c r="J44" s="75">
        <v>73.099999999999994</v>
      </c>
      <c r="K44" s="75">
        <v>65.099999999999994</v>
      </c>
      <c r="L44" s="74" t="s">
        <v>422</v>
      </c>
      <c r="M44" s="79" t="s">
        <v>422</v>
      </c>
      <c r="N44" s="79" t="s">
        <v>422</v>
      </c>
      <c r="O44" s="29"/>
    </row>
    <row r="45" spans="1:15" s="22" customFormat="1" ht="12.5" x14ac:dyDescent="0.25">
      <c r="A45" s="67"/>
      <c r="B45" s="106" t="s">
        <v>27</v>
      </c>
      <c r="C45" s="106"/>
      <c r="D45" s="106"/>
      <c r="E45" s="106"/>
      <c r="F45" s="106"/>
      <c r="G45" s="106"/>
      <c r="H45" s="106"/>
      <c r="I45" s="73">
        <v>13769</v>
      </c>
      <c r="J45" s="73">
        <v>12855</v>
      </c>
      <c r="K45" s="73">
        <v>12534</v>
      </c>
      <c r="L45" s="72" t="s">
        <v>422</v>
      </c>
      <c r="M45" s="80" t="s">
        <v>422</v>
      </c>
      <c r="N45" s="80" t="s">
        <v>422</v>
      </c>
      <c r="O45" s="29"/>
    </row>
    <row r="46" spans="1:15" s="22" customFormat="1" ht="12.5" x14ac:dyDescent="0.25">
      <c r="A46" s="67"/>
      <c r="B46" s="67"/>
      <c r="C46" s="67"/>
      <c r="D46" s="67"/>
      <c r="E46" s="67"/>
      <c r="F46" s="67"/>
      <c r="G46" s="67"/>
      <c r="H46" s="67"/>
      <c r="I46" s="67"/>
      <c r="J46" s="67"/>
      <c r="K46" s="67"/>
      <c r="L46" s="67"/>
      <c r="M46" s="23"/>
      <c r="N46" s="23"/>
      <c r="O46" s="29"/>
    </row>
    <row r="47" spans="1:15" s="22" customFormat="1" ht="12.5" x14ac:dyDescent="0.25">
      <c r="A47" s="67"/>
      <c r="B47" s="67"/>
      <c r="C47" s="67"/>
      <c r="D47" s="67"/>
      <c r="E47" s="67"/>
      <c r="F47" s="67"/>
      <c r="G47" s="67"/>
      <c r="H47" s="67"/>
      <c r="I47" s="67"/>
      <c r="J47" s="67"/>
      <c r="K47" s="67"/>
      <c r="L47" s="67"/>
      <c r="M47" s="23"/>
      <c r="N47" s="23"/>
      <c r="O47" s="29"/>
    </row>
    <row r="48" spans="1:15" s="25" customFormat="1" x14ac:dyDescent="0.3">
      <c r="A48" s="68"/>
      <c r="B48" s="107" t="s">
        <v>372</v>
      </c>
      <c r="C48" s="107"/>
      <c r="D48" s="107"/>
      <c r="E48" s="107"/>
      <c r="F48" s="107"/>
      <c r="G48" s="107"/>
      <c r="H48" s="107"/>
      <c r="I48" s="107"/>
      <c r="J48" s="107"/>
      <c r="K48" s="107"/>
      <c r="L48" s="68"/>
      <c r="M48" s="26" t="s">
        <v>372</v>
      </c>
      <c r="N48" s="26"/>
      <c r="O48" s="30"/>
    </row>
    <row r="49" spans="1:15" s="22" customFormat="1" ht="12.5" x14ac:dyDescent="0.25">
      <c r="A49" s="67"/>
      <c r="B49" s="67"/>
      <c r="C49" s="67"/>
      <c r="D49" s="67"/>
      <c r="E49" s="67"/>
      <c r="F49" s="67"/>
      <c r="G49" s="67"/>
      <c r="H49" s="67"/>
      <c r="I49" s="67"/>
      <c r="J49" s="67"/>
      <c r="K49" s="67"/>
      <c r="L49" s="67"/>
      <c r="M49" s="23"/>
      <c r="N49" s="23"/>
      <c r="O49" s="29"/>
    </row>
    <row r="50" spans="1:15" s="70" customFormat="1" x14ac:dyDescent="0.3">
      <c r="A50" s="69"/>
      <c r="B50" s="69"/>
      <c r="C50" s="69"/>
      <c r="D50" s="69"/>
      <c r="E50" s="69"/>
      <c r="F50" s="69"/>
      <c r="G50" s="69"/>
      <c r="H50" s="69"/>
      <c r="I50" s="108" t="s">
        <v>419</v>
      </c>
      <c r="J50" s="108"/>
      <c r="K50" s="108"/>
      <c r="L50" s="69"/>
    </row>
    <row r="51" spans="1:15" s="70" customFormat="1" x14ac:dyDescent="0.3">
      <c r="A51" s="69"/>
      <c r="B51" s="69"/>
      <c r="C51" s="69"/>
      <c r="D51" s="69"/>
      <c r="E51" s="69"/>
      <c r="F51" s="69"/>
      <c r="G51" s="69"/>
      <c r="H51" s="69"/>
      <c r="I51" s="85" t="s">
        <v>357</v>
      </c>
      <c r="J51" s="85" t="s">
        <v>358</v>
      </c>
      <c r="K51" s="85" t="s">
        <v>359</v>
      </c>
      <c r="L51" s="69"/>
    </row>
    <row r="52" spans="1:15" s="22" customFormat="1" ht="12.5" x14ac:dyDescent="0.25">
      <c r="A52" s="67"/>
      <c r="B52" s="106" t="s">
        <v>55</v>
      </c>
      <c r="C52" s="106"/>
      <c r="D52" s="106"/>
      <c r="E52" s="106"/>
      <c r="F52" s="106"/>
      <c r="G52" s="106"/>
      <c r="H52" s="106"/>
      <c r="I52" s="75">
        <v>92.6</v>
      </c>
      <c r="J52" s="75">
        <v>91.8</v>
      </c>
      <c r="K52" s="75">
        <v>90.4</v>
      </c>
      <c r="L52" s="74" t="s">
        <v>422</v>
      </c>
      <c r="M52" s="79" t="s">
        <v>422</v>
      </c>
      <c r="N52" s="79" t="s">
        <v>422</v>
      </c>
      <c r="O52" s="29"/>
    </row>
    <row r="53" spans="1:15" s="22" customFormat="1" ht="12.5" x14ac:dyDescent="0.25">
      <c r="A53" s="67"/>
      <c r="B53" s="106" t="s">
        <v>56</v>
      </c>
      <c r="C53" s="106"/>
      <c r="D53" s="106"/>
      <c r="E53" s="106"/>
      <c r="F53" s="106"/>
      <c r="G53" s="106"/>
      <c r="H53" s="106"/>
      <c r="I53" s="75">
        <v>7.4</v>
      </c>
      <c r="J53" s="75">
        <v>8.1999999999999993</v>
      </c>
      <c r="K53" s="75">
        <v>9.6</v>
      </c>
      <c r="L53" s="74" t="s">
        <v>422</v>
      </c>
      <c r="M53" s="79" t="s">
        <v>422</v>
      </c>
      <c r="N53" s="79" t="s">
        <v>422</v>
      </c>
      <c r="O53" s="29"/>
    </row>
    <row r="54" spans="1:15" s="22" customFormat="1" ht="12.5" x14ac:dyDescent="0.25">
      <c r="A54" s="67"/>
      <c r="B54" s="106" t="s">
        <v>27</v>
      </c>
      <c r="C54" s="106"/>
      <c r="D54" s="106"/>
      <c r="E54" s="106"/>
      <c r="F54" s="106"/>
      <c r="G54" s="106"/>
      <c r="H54" s="106"/>
      <c r="I54" s="73">
        <v>13763</v>
      </c>
      <c r="J54" s="73">
        <v>12828</v>
      </c>
      <c r="K54" s="73">
        <v>12538</v>
      </c>
      <c r="L54" s="72" t="s">
        <v>422</v>
      </c>
      <c r="M54" s="80" t="s">
        <v>422</v>
      </c>
      <c r="N54" s="80" t="s">
        <v>422</v>
      </c>
      <c r="O54" s="29"/>
    </row>
    <row r="55" spans="1:15" s="22" customFormat="1" ht="12.5" x14ac:dyDescent="0.25">
      <c r="A55" s="67"/>
      <c r="B55" s="67"/>
      <c r="C55" s="67"/>
      <c r="D55" s="67"/>
      <c r="E55" s="67"/>
      <c r="F55" s="67"/>
      <c r="G55" s="67"/>
      <c r="H55" s="67"/>
      <c r="I55" s="67"/>
      <c r="J55" s="67"/>
      <c r="K55" s="67"/>
      <c r="L55" s="67"/>
      <c r="M55" s="23"/>
      <c r="N55" s="23"/>
      <c r="O55" s="29"/>
    </row>
    <row r="56" spans="1:15" s="22" customFormat="1" ht="12.5" x14ac:dyDescent="0.25">
      <c r="A56" s="67"/>
      <c r="B56" s="67"/>
      <c r="C56" s="67"/>
      <c r="D56" s="67"/>
      <c r="E56" s="67"/>
      <c r="F56" s="67"/>
      <c r="G56" s="67"/>
      <c r="H56" s="67"/>
      <c r="I56" s="67"/>
      <c r="J56" s="67"/>
      <c r="K56" s="67"/>
      <c r="L56" s="67"/>
      <c r="M56" s="23"/>
      <c r="N56" s="23"/>
      <c r="O56" s="29"/>
    </row>
    <row r="57" spans="1:15" s="25" customFormat="1" x14ac:dyDescent="0.3">
      <c r="A57" s="68"/>
      <c r="B57" s="107" t="s">
        <v>373</v>
      </c>
      <c r="C57" s="107"/>
      <c r="D57" s="107"/>
      <c r="E57" s="107"/>
      <c r="F57" s="107"/>
      <c r="G57" s="107"/>
      <c r="H57" s="107"/>
      <c r="I57" s="107"/>
      <c r="J57" s="107"/>
      <c r="K57" s="107"/>
      <c r="L57" s="68"/>
      <c r="M57" s="26" t="s">
        <v>373</v>
      </c>
      <c r="N57" s="26"/>
      <c r="O57" s="30"/>
    </row>
    <row r="58" spans="1:15" s="22" customFormat="1" ht="12.5" x14ac:dyDescent="0.25">
      <c r="A58" s="67"/>
      <c r="B58" s="67"/>
      <c r="C58" s="67"/>
      <c r="D58" s="67"/>
      <c r="E58" s="67"/>
      <c r="F58" s="67"/>
      <c r="G58" s="67"/>
      <c r="H58" s="67"/>
      <c r="I58" s="67"/>
      <c r="J58" s="67"/>
      <c r="K58" s="67"/>
      <c r="L58" s="67"/>
      <c r="M58" s="23"/>
      <c r="N58" s="23"/>
      <c r="O58" s="29"/>
    </row>
    <row r="59" spans="1:15" s="70" customFormat="1" x14ac:dyDescent="0.3">
      <c r="A59" s="69"/>
      <c r="B59" s="69"/>
      <c r="C59" s="69"/>
      <c r="D59" s="69"/>
      <c r="E59" s="69"/>
      <c r="F59" s="69"/>
      <c r="G59" s="69"/>
      <c r="H59" s="69"/>
      <c r="I59" s="108" t="s">
        <v>419</v>
      </c>
      <c r="J59" s="108"/>
      <c r="K59" s="108"/>
      <c r="L59" s="69"/>
    </row>
    <row r="60" spans="1:15" s="70" customFormat="1" x14ac:dyDescent="0.3">
      <c r="A60" s="69"/>
      <c r="B60" s="69"/>
      <c r="C60" s="69"/>
      <c r="D60" s="69"/>
      <c r="E60" s="69"/>
      <c r="F60" s="69"/>
      <c r="G60" s="69"/>
      <c r="H60" s="69"/>
      <c r="I60" s="85" t="s">
        <v>357</v>
      </c>
      <c r="J60" s="85" t="s">
        <v>358</v>
      </c>
      <c r="K60" s="85" t="s">
        <v>359</v>
      </c>
      <c r="L60" s="69"/>
    </row>
    <row r="61" spans="1:15" s="22" customFormat="1" ht="12.5" x14ac:dyDescent="0.25">
      <c r="A61" s="67"/>
      <c r="B61" s="106" t="s">
        <v>55</v>
      </c>
      <c r="C61" s="106"/>
      <c r="D61" s="106"/>
      <c r="E61" s="106"/>
      <c r="F61" s="106"/>
      <c r="G61" s="106"/>
      <c r="H61" s="106"/>
      <c r="I61" s="75">
        <v>73.8</v>
      </c>
      <c r="J61" s="75">
        <v>72.5</v>
      </c>
      <c r="K61" s="75">
        <v>71</v>
      </c>
      <c r="L61" s="74" t="s">
        <v>422</v>
      </c>
      <c r="M61" s="79" t="s">
        <v>422</v>
      </c>
      <c r="N61" s="79" t="s">
        <v>422</v>
      </c>
      <c r="O61" s="29"/>
    </row>
    <row r="62" spans="1:15" s="22" customFormat="1" ht="12.5" x14ac:dyDescent="0.25">
      <c r="A62" s="67"/>
      <c r="B62" s="106" t="s">
        <v>56</v>
      </c>
      <c r="C62" s="106"/>
      <c r="D62" s="106"/>
      <c r="E62" s="106"/>
      <c r="F62" s="106"/>
      <c r="G62" s="106"/>
      <c r="H62" s="106"/>
      <c r="I62" s="75">
        <v>26.2</v>
      </c>
      <c r="J62" s="75">
        <v>27.5</v>
      </c>
      <c r="K62" s="75">
        <v>29</v>
      </c>
      <c r="L62" s="74" t="s">
        <v>422</v>
      </c>
      <c r="M62" s="79" t="s">
        <v>422</v>
      </c>
      <c r="N62" s="79" t="s">
        <v>422</v>
      </c>
      <c r="O62" s="29"/>
    </row>
    <row r="63" spans="1:15" s="22" customFormat="1" ht="12.5" x14ac:dyDescent="0.25">
      <c r="A63" s="67"/>
      <c r="B63" s="106" t="s">
        <v>27</v>
      </c>
      <c r="C63" s="106"/>
      <c r="D63" s="106"/>
      <c r="E63" s="106"/>
      <c r="F63" s="106"/>
      <c r="G63" s="106"/>
      <c r="H63" s="106"/>
      <c r="I63" s="73">
        <v>13763</v>
      </c>
      <c r="J63" s="73">
        <v>12845</v>
      </c>
      <c r="K63" s="73">
        <v>12539</v>
      </c>
      <c r="L63" s="72" t="s">
        <v>422</v>
      </c>
      <c r="M63" s="80" t="s">
        <v>422</v>
      </c>
      <c r="N63" s="80" t="s">
        <v>422</v>
      </c>
      <c r="O63" s="29"/>
    </row>
    <row r="64" spans="1:15" s="22" customFormat="1" ht="12.5"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YnIGwsvYsb2zmBcbjG3Ikaz8XtGocPK0xedlG07Qns9SORT8KiGSsC2AcF2GhPSHAioWGXonjjvGv5pDZlr5kw==" saltValue="+//x4FHniITi3fob2dCKpA==" spinCount="100000" sheet="1" objects="1" scenarios="1"/>
  <mergeCells count="46">
    <mergeCell ref="B14:C14"/>
    <mergeCell ref="A1:B2"/>
    <mergeCell ref="C1:J1"/>
    <mergeCell ref="C2:K2"/>
    <mergeCell ref="B5:K5"/>
    <mergeCell ref="E7:I7"/>
    <mergeCell ref="B8:C8"/>
    <mergeCell ref="B9:J9"/>
    <mergeCell ref="B10:C10"/>
    <mergeCell ref="B11:C11"/>
    <mergeCell ref="B12:C12"/>
    <mergeCell ref="B13:J13"/>
    <mergeCell ref="B29:C29"/>
    <mergeCell ref="B15:C15"/>
    <mergeCell ref="B16:C16"/>
    <mergeCell ref="B19:K19"/>
    <mergeCell ref="E21:I21"/>
    <mergeCell ref="B22:C22"/>
    <mergeCell ref="B23:J23"/>
    <mergeCell ref="B24:C24"/>
    <mergeCell ref="B25:C25"/>
    <mergeCell ref="B26:C26"/>
    <mergeCell ref="B27:J27"/>
    <mergeCell ref="B28:C28"/>
    <mergeCell ref="B45:H45"/>
    <mergeCell ref="B30:C30"/>
    <mergeCell ref="B31:J31"/>
    <mergeCell ref="B32:C32"/>
    <mergeCell ref="B33:C33"/>
    <mergeCell ref="B34:C34"/>
    <mergeCell ref="B37:K37"/>
    <mergeCell ref="I39:K39"/>
    <mergeCell ref="B41:H41"/>
    <mergeCell ref="B42:H42"/>
    <mergeCell ref="B43:H43"/>
    <mergeCell ref="B44:H44"/>
    <mergeCell ref="I59:K59"/>
    <mergeCell ref="B61:H61"/>
    <mergeCell ref="B62:H62"/>
    <mergeCell ref="B63:H63"/>
    <mergeCell ref="B48:K48"/>
    <mergeCell ref="I50:K50"/>
    <mergeCell ref="B52:H52"/>
    <mergeCell ref="B53:H53"/>
    <mergeCell ref="B54:H54"/>
    <mergeCell ref="B57:K57"/>
  </mergeCells>
  <pageMargins left="0.2" right="0.2" top="0.25" bottom="0.35" header="0.3" footer="0.45"/>
  <pageSetup scale="90" orientation="portrait" r:id="rId1"/>
  <rowBreaks count="1" manualBreakCount="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C719-2A83-46DD-888D-7326C2CC472B}">
  <sheetPr codeName="Sheet1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423</v>
      </c>
      <c r="B1" s="109"/>
      <c r="C1" s="110" t="s">
        <v>178</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x14ac:dyDescent="0.3">
      <c r="A5" s="68"/>
      <c r="B5" s="107" t="s">
        <v>374</v>
      </c>
      <c r="C5" s="107"/>
      <c r="D5" s="107"/>
      <c r="E5" s="107"/>
      <c r="F5" s="107"/>
      <c r="G5" s="107"/>
      <c r="H5" s="107"/>
      <c r="I5" s="107"/>
      <c r="J5" s="107"/>
      <c r="K5" s="107"/>
      <c r="L5" s="68"/>
      <c r="M5" s="26" t="s">
        <v>374</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367</v>
      </c>
      <c r="F7" s="115"/>
      <c r="G7" s="115"/>
      <c r="H7" s="115"/>
      <c r="I7" s="115"/>
      <c r="J7" s="67"/>
      <c r="K7" s="67"/>
      <c r="L7" s="67"/>
      <c r="M7" s="23"/>
      <c r="N7" s="23"/>
      <c r="O7" s="29"/>
    </row>
    <row r="8" spans="1:15" s="22" customFormat="1" ht="29" customHeight="1" x14ac:dyDescent="0.3">
      <c r="A8" s="67"/>
      <c r="B8" s="116" t="s">
        <v>23</v>
      </c>
      <c r="C8" s="116"/>
      <c r="D8" s="76" t="s">
        <v>368</v>
      </c>
      <c r="E8" s="76" t="s">
        <v>193</v>
      </c>
      <c r="F8" s="76" t="s">
        <v>194</v>
      </c>
      <c r="G8" s="76" t="s">
        <v>195</v>
      </c>
      <c r="H8" s="76" t="s">
        <v>196</v>
      </c>
      <c r="I8" s="76" t="s">
        <v>197</v>
      </c>
      <c r="J8" s="76" t="s">
        <v>22</v>
      </c>
      <c r="K8" s="67"/>
      <c r="L8" s="67"/>
      <c r="M8" s="23"/>
      <c r="N8" s="23"/>
      <c r="O8" s="29"/>
    </row>
    <row r="9" spans="1:15" s="22" customFormat="1" ht="12.5" x14ac:dyDescent="0.25">
      <c r="A9" s="67"/>
      <c r="B9" s="111" t="s">
        <v>214</v>
      </c>
      <c r="C9" s="112"/>
      <c r="D9" s="112"/>
      <c r="E9" s="112"/>
      <c r="F9" s="112"/>
      <c r="G9" s="112"/>
      <c r="H9" s="112"/>
      <c r="I9" s="112"/>
      <c r="J9" s="113"/>
      <c r="K9" s="67"/>
      <c r="L9" s="67"/>
      <c r="M9" s="23" t="s">
        <v>214</v>
      </c>
      <c r="N9" s="23"/>
      <c r="O9" s="29"/>
    </row>
    <row r="10" spans="1:15" s="22" customFormat="1" ht="12.5" x14ac:dyDescent="0.25">
      <c r="A10" s="67"/>
      <c r="B10" s="114" t="s">
        <v>419</v>
      </c>
      <c r="C10" s="114"/>
      <c r="D10" s="77">
        <v>2021</v>
      </c>
      <c r="E10" s="75">
        <v>1.1000000000000001</v>
      </c>
      <c r="F10" s="75">
        <v>3.9</v>
      </c>
      <c r="G10" s="75">
        <v>10.199999999999999</v>
      </c>
      <c r="H10" s="75">
        <v>49.6</v>
      </c>
      <c r="I10" s="75">
        <v>35.200000000000003</v>
      </c>
      <c r="J10" s="73">
        <v>12406</v>
      </c>
      <c r="K10" s="67"/>
      <c r="L10" s="67"/>
      <c r="M10" s="23"/>
      <c r="N10" s="23"/>
      <c r="O10" s="29"/>
    </row>
    <row r="11" spans="1:15" s="22" customFormat="1" ht="12.5" x14ac:dyDescent="0.25">
      <c r="A11" s="67"/>
      <c r="B11" s="114" t="s">
        <v>419</v>
      </c>
      <c r="C11" s="114"/>
      <c r="D11" s="77">
        <v>2020</v>
      </c>
      <c r="E11" s="75">
        <v>0.9</v>
      </c>
      <c r="F11" s="75">
        <v>3.8</v>
      </c>
      <c r="G11" s="75">
        <v>9.5</v>
      </c>
      <c r="H11" s="75">
        <v>48.2</v>
      </c>
      <c r="I11" s="75">
        <v>37.6</v>
      </c>
      <c r="J11" s="73">
        <v>12699</v>
      </c>
      <c r="K11" s="67"/>
      <c r="L11" s="67"/>
      <c r="M11" s="23"/>
      <c r="N11" s="23"/>
      <c r="O11" s="29"/>
    </row>
    <row r="12" spans="1:15" s="25" customFormat="1" x14ac:dyDescent="0.25">
      <c r="A12" s="67"/>
      <c r="B12" s="114" t="s">
        <v>419</v>
      </c>
      <c r="C12" s="114"/>
      <c r="D12" s="77">
        <v>2019</v>
      </c>
      <c r="E12" s="75">
        <v>0.9</v>
      </c>
      <c r="F12" s="75">
        <v>2.8</v>
      </c>
      <c r="G12" s="75">
        <v>8.1999999999999993</v>
      </c>
      <c r="H12" s="75">
        <v>46.8</v>
      </c>
      <c r="I12" s="75">
        <v>41.3</v>
      </c>
      <c r="J12" s="73">
        <v>13629</v>
      </c>
      <c r="K12" s="67"/>
      <c r="L12" s="67"/>
      <c r="M12" s="26"/>
      <c r="N12" s="26"/>
      <c r="O12" s="30"/>
    </row>
    <row r="13" spans="1:15" s="25" customFormat="1" x14ac:dyDescent="0.25">
      <c r="A13" s="67"/>
      <c r="B13" s="111" t="s">
        <v>215</v>
      </c>
      <c r="C13" s="112"/>
      <c r="D13" s="112"/>
      <c r="E13" s="112"/>
      <c r="F13" s="112"/>
      <c r="G13" s="112"/>
      <c r="H13" s="112"/>
      <c r="I13" s="112"/>
      <c r="J13" s="113"/>
      <c r="K13" s="67"/>
      <c r="L13" s="67"/>
      <c r="M13" s="26" t="s">
        <v>215</v>
      </c>
      <c r="N13" s="26"/>
      <c r="O13" s="30"/>
    </row>
    <row r="14" spans="1:15" s="25" customFormat="1" x14ac:dyDescent="0.25">
      <c r="A14" s="67"/>
      <c r="B14" s="114" t="s">
        <v>419</v>
      </c>
      <c r="C14" s="114"/>
      <c r="D14" s="77">
        <v>2021</v>
      </c>
      <c r="E14" s="75">
        <v>18.5</v>
      </c>
      <c r="F14" s="75">
        <v>39.9</v>
      </c>
      <c r="G14" s="75">
        <v>18.5</v>
      </c>
      <c r="H14" s="75">
        <v>16.7</v>
      </c>
      <c r="I14" s="75">
        <v>6.4</v>
      </c>
      <c r="J14" s="73">
        <v>12388</v>
      </c>
      <c r="K14" s="67"/>
      <c r="L14" s="67"/>
      <c r="M14" s="26"/>
      <c r="N14" s="26"/>
      <c r="O14" s="30"/>
    </row>
    <row r="15" spans="1:15" s="22" customFormat="1" ht="12.5" x14ac:dyDescent="0.25">
      <c r="A15" s="67"/>
      <c r="B15" s="114" t="s">
        <v>419</v>
      </c>
      <c r="C15" s="114"/>
      <c r="D15" s="77">
        <v>2020</v>
      </c>
      <c r="E15" s="75">
        <v>21.9</v>
      </c>
      <c r="F15" s="75">
        <v>41.3</v>
      </c>
      <c r="G15" s="75">
        <v>17.5</v>
      </c>
      <c r="H15" s="75">
        <v>14.6</v>
      </c>
      <c r="I15" s="75">
        <v>4.7</v>
      </c>
      <c r="J15" s="73">
        <v>12699</v>
      </c>
      <c r="K15" s="67"/>
      <c r="L15" s="67"/>
      <c r="M15" s="23"/>
      <c r="N15" s="23"/>
      <c r="O15" s="29"/>
    </row>
    <row r="16" spans="1:15" s="22" customFormat="1" ht="12.5" x14ac:dyDescent="0.25">
      <c r="A16" s="67"/>
      <c r="B16" s="114" t="s">
        <v>419</v>
      </c>
      <c r="C16" s="114"/>
      <c r="D16" s="77">
        <v>2019</v>
      </c>
      <c r="E16" s="75">
        <v>27.5</v>
      </c>
      <c r="F16" s="75">
        <v>41.2</v>
      </c>
      <c r="G16" s="75">
        <v>15</v>
      </c>
      <c r="H16" s="75">
        <v>12.4</v>
      </c>
      <c r="I16" s="75">
        <v>3.9</v>
      </c>
      <c r="J16" s="73">
        <v>13617</v>
      </c>
      <c r="K16" s="67"/>
      <c r="L16" s="67"/>
      <c r="M16" s="23"/>
      <c r="N16" s="23"/>
      <c r="O16" s="29"/>
    </row>
    <row r="17" spans="1:15" s="22" customFormat="1" ht="12.5" x14ac:dyDescent="0.25">
      <c r="A17" s="67"/>
      <c r="B17" s="111" t="s">
        <v>216</v>
      </c>
      <c r="C17" s="112"/>
      <c r="D17" s="112"/>
      <c r="E17" s="112"/>
      <c r="F17" s="112"/>
      <c r="G17" s="112"/>
      <c r="H17" s="112"/>
      <c r="I17" s="112"/>
      <c r="J17" s="113"/>
      <c r="K17" s="67"/>
      <c r="L17" s="67"/>
      <c r="M17" s="23" t="s">
        <v>216</v>
      </c>
      <c r="N17" s="23"/>
      <c r="O17" s="29"/>
    </row>
    <row r="18" spans="1:15" s="22" customFormat="1" ht="12.5" x14ac:dyDescent="0.25">
      <c r="A18" s="67"/>
      <c r="B18" s="114" t="s">
        <v>419</v>
      </c>
      <c r="C18" s="114"/>
      <c r="D18" s="77">
        <v>2021</v>
      </c>
      <c r="E18" s="75">
        <v>2.2000000000000002</v>
      </c>
      <c r="F18" s="75">
        <v>9.9</v>
      </c>
      <c r="G18" s="75">
        <v>31.4</v>
      </c>
      <c r="H18" s="75">
        <v>43.1</v>
      </c>
      <c r="I18" s="75">
        <v>13.5</v>
      </c>
      <c r="J18" s="73">
        <v>12352</v>
      </c>
      <c r="K18" s="67"/>
      <c r="L18" s="67"/>
      <c r="M18" s="23"/>
      <c r="N18" s="23"/>
      <c r="O18" s="29"/>
    </row>
    <row r="19" spans="1:15" s="22" customFormat="1" ht="12.5" x14ac:dyDescent="0.25">
      <c r="A19" s="67"/>
      <c r="B19" s="114" t="s">
        <v>419</v>
      </c>
      <c r="C19" s="114"/>
      <c r="D19" s="77">
        <v>2020</v>
      </c>
      <c r="E19" s="75">
        <v>1.6</v>
      </c>
      <c r="F19" s="75">
        <v>8.3000000000000007</v>
      </c>
      <c r="G19" s="75">
        <v>29.9</v>
      </c>
      <c r="H19" s="75">
        <v>45.3</v>
      </c>
      <c r="I19" s="75">
        <v>14.9</v>
      </c>
      <c r="J19" s="73">
        <v>12655</v>
      </c>
      <c r="K19" s="67"/>
      <c r="L19" s="67"/>
      <c r="M19" s="23"/>
      <c r="N19" s="23"/>
      <c r="O19" s="29"/>
    </row>
    <row r="20" spans="1:15" s="22" customFormat="1" ht="12.5" x14ac:dyDescent="0.25">
      <c r="A20" s="67"/>
      <c r="B20" s="114" t="s">
        <v>419</v>
      </c>
      <c r="C20" s="114"/>
      <c r="D20" s="77">
        <v>2019</v>
      </c>
      <c r="E20" s="75">
        <v>1.6</v>
      </c>
      <c r="F20" s="75">
        <v>8.3000000000000007</v>
      </c>
      <c r="G20" s="75">
        <v>28.7</v>
      </c>
      <c r="H20" s="75">
        <v>45.6</v>
      </c>
      <c r="I20" s="75">
        <v>15.8</v>
      </c>
      <c r="J20" s="73">
        <v>13596</v>
      </c>
      <c r="K20" s="67"/>
      <c r="L20" s="67"/>
      <c r="M20" s="23"/>
      <c r="N20" s="23"/>
      <c r="O20" s="29"/>
    </row>
    <row r="21" spans="1:15" s="22" customFormat="1" ht="12.5" x14ac:dyDescent="0.25">
      <c r="A21" s="67"/>
      <c r="B21" s="111" t="s">
        <v>217</v>
      </c>
      <c r="C21" s="112"/>
      <c r="D21" s="112"/>
      <c r="E21" s="112"/>
      <c r="F21" s="112"/>
      <c r="G21" s="112"/>
      <c r="H21" s="112"/>
      <c r="I21" s="112"/>
      <c r="J21" s="113"/>
      <c r="K21" s="67"/>
      <c r="L21" s="67"/>
      <c r="M21" s="23" t="s">
        <v>217</v>
      </c>
      <c r="N21" s="23"/>
      <c r="O21" s="29"/>
    </row>
    <row r="22" spans="1:15" s="22" customFormat="1" ht="12.5" x14ac:dyDescent="0.25">
      <c r="A22" s="67"/>
      <c r="B22" s="114" t="s">
        <v>419</v>
      </c>
      <c r="C22" s="114"/>
      <c r="D22" s="77">
        <v>2021</v>
      </c>
      <c r="E22" s="75">
        <v>27.6</v>
      </c>
      <c r="F22" s="75">
        <v>49.5</v>
      </c>
      <c r="G22" s="75">
        <v>14.7</v>
      </c>
      <c r="H22" s="75">
        <v>6.1</v>
      </c>
      <c r="I22" s="75">
        <v>2</v>
      </c>
      <c r="J22" s="73">
        <v>12373</v>
      </c>
      <c r="K22" s="67"/>
      <c r="L22" s="67"/>
      <c r="M22" s="23"/>
      <c r="N22" s="23"/>
      <c r="O22" s="29"/>
    </row>
    <row r="23" spans="1:15" s="22" customFormat="1" ht="12.5" x14ac:dyDescent="0.25">
      <c r="A23" s="67"/>
      <c r="B23" s="114" t="s">
        <v>419</v>
      </c>
      <c r="C23" s="114"/>
      <c r="D23" s="77">
        <v>2020</v>
      </c>
      <c r="E23" s="75">
        <v>29.1</v>
      </c>
      <c r="F23" s="75">
        <v>48.1</v>
      </c>
      <c r="G23" s="75">
        <v>14.5</v>
      </c>
      <c r="H23" s="75">
        <v>6.4</v>
      </c>
      <c r="I23" s="75">
        <v>1.9</v>
      </c>
      <c r="J23" s="73">
        <v>12684</v>
      </c>
      <c r="K23" s="67"/>
      <c r="L23" s="67"/>
      <c r="M23" s="23"/>
      <c r="N23" s="23"/>
      <c r="O23" s="29"/>
    </row>
    <row r="24" spans="1:15" s="22" customFormat="1" ht="12.5" x14ac:dyDescent="0.25">
      <c r="A24" s="67"/>
      <c r="B24" s="114" t="s">
        <v>419</v>
      </c>
      <c r="C24" s="114"/>
      <c r="D24" s="77">
        <v>2019</v>
      </c>
      <c r="E24" s="75">
        <v>28.1</v>
      </c>
      <c r="F24" s="75">
        <v>48.3</v>
      </c>
      <c r="G24" s="75">
        <v>14.8</v>
      </c>
      <c r="H24" s="75">
        <v>6.7</v>
      </c>
      <c r="I24" s="75">
        <v>2</v>
      </c>
      <c r="J24" s="73">
        <v>13623</v>
      </c>
      <c r="K24" s="67"/>
      <c r="L24" s="67"/>
      <c r="M24" s="23"/>
      <c r="N24" s="23"/>
      <c r="O24" s="29"/>
    </row>
    <row r="25" spans="1:15" s="22" customFormat="1" ht="12.5" x14ac:dyDescent="0.25">
      <c r="A25" s="67"/>
      <c r="B25" s="111" t="s">
        <v>218</v>
      </c>
      <c r="C25" s="112"/>
      <c r="D25" s="112"/>
      <c r="E25" s="112"/>
      <c r="F25" s="112"/>
      <c r="G25" s="112"/>
      <c r="H25" s="112"/>
      <c r="I25" s="112"/>
      <c r="J25" s="113"/>
      <c r="K25" s="67"/>
      <c r="L25" s="67"/>
      <c r="M25" s="23" t="s">
        <v>218</v>
      </c>
      <c r="N25" s="23"/>
      <c r="O25" s="29"/>
    </row>
    <row r="26" spans="1:15" s="22" customFormat="1" ht="12.5" x14ac:dyDescent="0.25">
      <c r="A26" s="67"/>
      <c r="B26" s="114" t="s">
        <v>419</v>
      </c>
      <c r="C26" s="114"/>
      <c r="D26" s="77">
        <v>2021</v>
      </c>
      <c r="E26" s="75">
        <v>2.5</v>
      </c>
      <c r="F26" s="75">
        <v>8.6999999999999993</v>
      </c>
      <c r="G26" s="75">
        <v>27.5</v>
      </c>
      <c r="H26" s="75">
        <v>43.6</v>
      </c>
      <c r="I26" s="75">
        <v>17.7</v>
      </c>
      <c r="J26" s="73">
        <v>12358</v>
      </c>
      <c r="K26" s="67"/>
      <c r="L26" s="67"/>
      <c r="M26" s="23"/>
      <c r="N26" s="23"/>
      <c r="O26" s="29"/>
    </row>
    <row r="27" spans="1:15" s="22" customFormat="1" ht="12.5" x14ac:dyDescent="0.25">
      <c r="A27" s="67"/>
      <c r="B27" s="114" t="s">
        <v>419</v>
      </c>
      <c r="C27" s="114"/>
      <c r="D27" s="77">
        <v>2020</v>
      </c>
      <c r="E27" s="75">
        <v>1.9</v>
      </c>
      <c r="F27" s="75">
        <v>7.2</v>
      </c>
      <c r="G27" s="75">
        <v>27.3</v>
      </c>
      <c r="H27" s="75">
        <v>44</v>
      </c>
      <c r="I27" s="75">
        <v>19.600000000000001</v>
      </c>
      <c r="J27" s="73">
        <v>12658</v>
      </c>
      <c r="K27" s="67"/>
      <c r="L27" s="67"/>
      <c r="M27" s="23"/>
      <c r="N27" s="23"/>
      <c r="O27" s="29"/>
    </row>
    <row r="28" spans="1:15" s="22" customFormat="1" ht="12.5" x14ac:dyDescent="0.25">
      <c r="A28" s="67"/>
      <c r="B28" s="114" t="s">
        <v>419</v>
      </c>
      <c r="C28" s="114"/>
      <c r="D28" s="77">
        <v>2019</v>
      </c>
      <c r="E28" s="75">
        <v>2.1</v>
      </c>
      <c r="F28" s="75">
        <v>8.1</v>
      </c>
      <c r="G28" s="75">
        <v>27.4</v>
      </c>
      <c r="H28" s="75">
        <v>44.2</v>
      </c>
      <c r="I28" s="75">
        <v>18.2</v>
      </c>
      <c r="J28" s="73">
        <v>13605</v>
      </c>
      <c r="K28" s="67"/>
      <c r="L28" s="67"/>
      <c r="M28" s="23"/>
      <c r="N28" s="23"/>
      <c r="O28" s="29"/>
    </row>
    <row r="29" spans="1:15" s="22" customFormat="1" ht="12.5" x14ac:dyDescent="0.25">
      <c r="A29" s="67"/>
      <c r="B29" s="111" t="s">
        <v>219</v>
      </c>
      <c r="C29" s="112"/>
      <c r="D29" s="112"/>
      <c r="E29" s="112"/>
      <c r="F29" s="112"/>
      <c r="G29" s="112"/>
      <c r="H29" s="112"/>
      <c r="I29" s="112"/>
      <c r="J29" s="113"/>
      <c r="K29" s="67"/>
      <c r="L29" s="67"/>
      <c r="M29" s="23" t="s">
        <v>219</v>
      </c>
      <c r="N29" s="23"/>
      <c r="O29" s="29"/>
    </row>
    <row r="30" spans="1:15" s="22" customFormat="1" ht="12.5" x14ac:dyDescent="0.25">
      <c r="A30" s="67"/>
      <c r="B30" s="114" t="s">
        <v>419</v>
      </c>
      <c r="C30" s="114"/>
      <c r="D30" s="77">
        <v>2021</v>
      </c>
      <c r="E30" s="75">
        <v>1.6</v>
      </c>
      <c r="F30" s="75">
        <v>7.7</v>
      </c>
      <c r="G30" s="75">
        <v>20.3</v>
      </c>
      <c r="H30" s="75">
        <v>54.7</v>
      </c>
      <c r="I30" s="75">
        <v>15.7</v>
      </c>
      <c r="J30" s="73">
        <v>12368</v>
      </c>
      <c r="K30" s="67"/>
      <c r="L30" s="67"/>
      <c r="M30" s="23"/>
      <c r="N30" s="23"/>
      <c r="O30" s="29"/>
    </row>
    <row r="31" spans="1:15" s="22" customFormat="1" ht="12.5" x14ac:dyDescent="0.25">
      <c r="A31" s="67"/>
      <c r="B31" s="114" t="s">
        <v>419</v>
      </c>
      <c r="C31" s="114"/>
      <c r="D31" s="77">
        <v>2020</v>
      </c>
      <c r="E31" s="75">
        <v>1.5</v>
      </c>
      <c r="F31" s="75">
        <v>7.6</v>
      </c>
      <c r="G31" s="75">
        <v>18.7</v>
      </c>
      <c r="H31" s="75">
        <v>55.1</v>
      </c>
      <c r="I31" s="75">
        <v>17.100000000000001</v>
      </c>
      <c r="J31" s="73">
        <v>12657</v>
      </c>
      <c r="K31" s="67"/>
      <c r="L31" s="67"/>
      <c r="M31" s="23"/>
      <c r="N31" s="23"/>
      <c r="O31" s="29"/>
    </row>
    <row r="32" spans="1:15" s="22" customFormat="1" ht="12.5" x14ac:dyDescent="0.25">
      <c r="A32" s="67"/>
      <c r="B32" s="114" t="s">
        <v>419</v>
      </c>
      <c r="C32" s="114"/>
      <c r="D32" s="77">
        <v>2019</v>
      </c>
      <c r="E32" s="75">
        <v>1.6</v>
      </c>
      <c r="F32" s="75">
        <v>7.4</v>
      </c>
      <c r="G32" s="75">
        <v>18.100000000000001</v>
      </c>
      <c r="H32" s="75">
        <v>56.1</v>
      </c>
      <c r="I32" s="75">
        <v>16.7</v>
      </c>
      <c r="J32" s="73">
        <v>13602</v>
      </c>
      <c r="K32" s="67"/>
      <c r="L32" s="67"/>
      <c r="M32" s="23"/>
      <c r="N32" s="23"/>
      <c r="O32" s="29"/>
    </row>
    <row r="33" spans="1:15" s="22" customFormat="1" ht="12.5" x14ac:dyDescent="0.25">
      <c r="A33" s="67"/>
      <c r="B33" s="111" t="s">
        <v>220</v>
      </c>
      <c r="C33" s="112"/>
      <c r="D33" s="112"/>
      <c r="E33" s="112"/>
      <c r="F33" s="112"/>
      <c r="G33" s="112"/>
      <c r="H33" s="112"/>
      <c r="I33" s="112"/>
      <c r="J33" s="113"/>
      <c r="K33" s="67"/>
      <c r="L33" s="67"/>
      <c r="M33" s="23" t="s">
        <v>220</v>
      </c>
      <c r="N33" s="23"/>
      <c r="O33" s="29"/>
    </row>
    <row r="34" spans="1:15" s="22" customFormat="1" ht="12.5" x14ac:dyDescent="0.25">
      <c r="A34" s="67"/>
      <c r="B34" s="114" t="s">
        <v>419</v>
      </c>
      <c r="C34" s="114"/>
      <c r="D34" s="77">
        <v>2021</v>
      </c>
      <c r="E34" s="75">
        <v>30.6</v>
      </c>
      <c r="F34" s="75">
        <v>37.799999999999997</v>
      </c>
      <c r="G34" s="75">
        <v>18.600000000000001</v>
      </c>
      <c r="H34" s="75">
        <v>9.9</v>
      </c>
      <c r="I34" s="75">
        <v>3.1</v>
      </c>
      <c r="J34" s="73">
        <v>12366</v>
      </c>
      <c r="K34" s="67"/>
      <c r="L34" s="67"/>
      <c r="M34" s="23"/>
      <c r="N34" s="23"/>
      <c r="O34" s="29"/>
    </row>
    <row r="35" spans="1:15" s="22" customFormat="1" ht="12.5" x14ac:dyDescent="0.25">
      <c r="A35" s="67"/>
      <c r="B35" s="114" t="s">
        <v>419</v>
      </c>
      <c r="C35" s="114"/>
      <c r="D35" s="77">
        <v>2020</v>
      </c>
      <c r="E35" s="75">
        <v>32.200000000000003</v>
      </c>
      <c r="F35" s="75">
        <v>37.200000000000003</v>
      </c>
      <c r="G35" s="75">
        <v>17.2</v>
      </c>
      <c r="H35" s="75">
        <v>10.3</v>
      </c>
      <c r="I35" s="75">
        <v>3.2</v>
      </c>
      <c r="J35" s="73">
        <v>12670</v>
      </c>
      <c r="K35" s="67"/>
      <c r="L35" s="67"/>
      <c r="M35" s="23"/>
      <c r="N35" s="23"/>
      <c r="O35" s="29"/>
    </row>
    <row r="36" spans="1:15" s="22" customFormat="1" ht="12.5" x14ac:dyDescent="0.25">
      <c r="A36" s="67"/>
      <c r="B36" s="114" t="s">
        <v>419</v>
      </c>
      <c r="C36" s="114"/>
      <c r="D36" s="77">
        <v>2019</v>
      </c>
      <c r="E36" s="75">
        <v>30.7</v>
      </c>
      <c r="F36" s="75">
        <v>36.299999999999997</v>
      </c>
      <c r="G36" s="75">
        <v>18.7</v>
      </c>
      <c r="H36" s="75">
        <v>11.1</v>
      </c>
      <c r="I36" s="75">
        <v>3.2</v>
      </c>
      <c r="J36" s="73">
        <v>13619</v>
      </c>
      <c r="K36" s="67"/>
      <c r="L36" s="67"/>
      <c r="M36" s="23"/>
      <c r="N36" s="23"/>
      <c r="O36" s="29"/>
    </row>
    <row r="37" spans="1:15" s="22" customFormat="1" ht="12.5" x14ac:dyDescent="0.25">
      <c r="A37" s="67"/>
      <c r="B37" s="111" t="s">
        <v>221</v>
      </c>
      <c r="C37" s="112"/>
      <c r="D37" s="112"/>
      <c r="E37" s="112"/>
      <c r="F37" s="112"/>
      <c r="G37" s="112"/>
      <c r="H37" s="112"/>
      <c r="I37" s="112"/>
      <c r="J37" s="113"/>
      <c r="K37" s="67"/>
      <c r="L37" s="67"/>
      <c r="M37" s="23" t="s">
        <v>221</v>
      </c>
      <c r="N37" s="23"/>
      <c r="O37" s="29"/>
    </row>
    <row r="38" spans="1:15" s="22" customFormat="1" ht="12.5" x14ac:dyDescent="0.25">
      <c r="A38" s="67"/>
      <c r="B38" s="114" t="s">
        <v>419</v>
      </c>
      <c r="C38" s="114"/>
      <c r="D38" s="77">
        <v>2021</v>
      </c>
      <c r="E38" s="75">
        <v>2.7</v>
      </c>
      <c r="F38" s="75">
        <v>8.5</v>
      </c>
      <c r="G38" s="75">
        <v>20.8</v>
      </c>
      <c r="H38" s="75">
        <v>49.6</v>
      </c>
      <c r="I38" s="75">
        <v>18.399999999999999</v>
      </c>
      <c r="J38" s="73">
        <v>12341</v>
      </c>
      <c r="K38" s="67"/>
      <c r="L38" s="67"/>
      <c r="M38" s="23"/>
      <c r="N38" s="23"/>
      <c r="O38" s="29"/>
    </row>
    <row r="39" spans="1:15" s="22" customFormat="1" ht="12.5" x14ac:dyDescent="0.25">
      <c r="A39" s="67"/>
      <c r="B39" s="114" t="s">
        <v>419</v>
      </c>
      <c r="C39" s="114"/>
      <c r="D39" s="77">
        <v>2020</v>
      </c>
      <c r="E39" s="75">
        <v>2.7</v>
      </c>
      <c r="F39" s="75">
        <v>9.9</v>
      </c>
      <c r="G39" s="75">
        <v>19.7</v>
      </c>
      <c r="H39" s="75">
        <v>48.7</v>
      </c>
      <c r="I39" s="75">
        <v>19.100000000000001</v>
      </c>
      <c r="J39" s="73">
        <v>12660</v>
      </c>
      <c r="K39" s="67"/>
      <c r="L39" s="67"/>
      <c r="M39" s="23"/>
      <c r="N39" s="23"/>
      <c r="O39" s="29"/>
    </row>
    <row r="40" spans="1:15" s="22" customFormat="1" ht="12.5" x14ac:dyDescent="0.25">
      <c r="A40" s="67"/>
      <c r="B40" s="114" t="s">
        <v>419</v>
      </c>
      <c r="C40" s="114"/>
      <c r="D40" s="77">
        <v>2019</v>
      </c>
      <c r="E40" s="75">
        <v>2.5</v>
      </c>
      <c r="F40" s="75">
        <v>9.3000000000000007</v>
      </c>
      <c r="G40" s="75">
        <v>20.8</v>
      </c>
      <c r="H40" s="75">
        <v>48.8</v>
      </c>
      <c r="I40" s="75">
        <v>18.5</v>
      </c>
      <c r="J40" s="73">
        <v>13590</v>
      </c>
      <c r="K40" s="67"/>
      <c r="L40" s="67"/>
      <c r="M40" s="23"/>
      <c r="N40" s="23"/>
      <c r="O40" s="29"/>
    </row>
    <row r="41" spans="1:15" s="22" customFormat="1" ht="12.5" x14ac:dyDescent="0.25">
      <c r="A41" s="67"/>
      <c r="B41" s="111" t="s">
        <v>222</v>
      </c>
      <c r="C41" s="112"/>
      <c r="D41" s="112"/>
      <c r="E41" s="112"/>
      <c r="F41" s="112"/>
      <c r="G41" s="112"/>
      <c r="H41" s="112"/>
      <c r="I41" s="112"/>
      <c r="J41" s="113"/>
      <c r="K41" s="67"/>
      <c r="L41" s="67"/>
      <c r="M41" s="23" t="s">
        <v>222</v>
      </c>
      <c r="N41" s="23"/>
      <c r="O41" s="29"/>
    </row>
    <row r="42" spans="1:15" s="22" customFormat="1" ht="12.5" x14ac:dyDescent="0.25">
      <c r="A42" s="67"/>
      <c r="B42" s="114" t="s">
        <v>419</v>
      </c>
      <c r="C42" s="114"/>
      <c r="D42" s="77">
        <v>2021</v>
      </c>
      <c r="E42" s="75">
        <v>2.5</v>
      </c>
      <c r="F42" s="75">
        <v>9.5</v>
      </c>
      <c r="G42" s="75">
        <v>21.2</v>
      </c>
      <c r="H42" s="75">
        <v>48.1</v>
      </c>
      <c r="I42" s="75">
        <v>18.7</v>
      </c>
      <c r="J42" s="73">
        <v>12358</v>
      </c>
      <c r="K42" s="67"/>
      <c r="L42" s="67"/>
      <c r="M42" s="23"/>
      <c r="N42" s="23"/>
      <c r="O42" s="29"/>
    </row>
    <row r="43" spans="1:15" s="22" customFormat="1" ht="12.5" x14ac:dyDescent="0.25">
      <c r="A43" s="67"/>
      <c r="B43" s="114" t="s">
        <v>419</v>
      </c>
      <c r="C43" s="114"/>
      <c r="D43" s="77">
        <v>2020</v>
      </c>
      <c r="E43" s="75">
        <v>2.6</v>
      </c>
      <c r="F43" s="75">
        <v>9.1999999999999993</v>
      </c>
      <c r="G43" s="75">
        <v>20.7</v>
      </c>
      <c r="H43" s="75">
        <v>47.4</v>
      </c>
      <c r="I43" s="75">
        <v>20.2</v>
      </c>
      <c r="J43" s="73">
        <v>12664</v>
      </c>
      <c r="K43" s="67"/>
      <c r="L43" s="67"/>
      <c r="M43" s="23"/>
      <c r="N43" s="23"/>
      <c r="O43" s="29"/>
    </row>
    <row r="44" spans="1:15" s="22" customFormat="1" ht="12.5" x14ac:dyDescent="0.25">
      <c r="A44" s="67"/>
      <c r="B44" s="114" t="s">
        <v>419</v>
      </c>
      <c r="C44" s="114"/>
      <c r="D44" s="77">
        <v>2019</v>
      </c>
      <c r="E44" s="75">
        <v>2.2999999999999998</v>
      </c>
      <c r="F44" s="75">
        <v>8.6</v>
      </c>
      <c r="G44" s="75">
        <v>20.2</v>
      </c>
      <c r="H44" s="75">
        <v>46.9</v>
      </c>
      <c r="I44" s="75">
        <v>22</v>
      </c>
      <c r="J44" s="73">
        <v>13596</v>
      </c>
      <c r="K44" s="67"/>
      <c r="L44" s="67"/>
      <c r="M44" s="23"/>
      <c r="N44" s="23"/>
      <c r="O44" s="29"/>
    </row>
    <row r="45" spans="1:15" s="22" customFormat="1" ht="12.5" x14ac:dyDescent="0.25">
      <c r="A45" s="67"/>
      <c r="B45" s="67"/>
      <c r="C45" s="67"/>
      <c r="D45" s="67"/>
      <c r="E45" s="67"/>
      <c r="F45" s="67"/>
      <c r="G45" s="67"/>
      <c r="H45" s="67"/>
      <c r="I45" s="67"/>
      <c r="J45" s="67"/>
      <c r="K45" s="67"/>
      <c r="L45" s="67"/>
      <c r="M45" s="23"/>
      <c r="N45" s="23"/>
      <c r="O45" s="29"/>
    </row>
    <row r="46" spans="1:15" s="22" customFormat="1" ht="12.5" x14ac:dyDescent="0.25">
      <c r="A46" s="67"/>
      <c r="B46" s="67"/>
      <c r="C46" s="67"/>
      <c r="D46" s="67"/>
      <c r="E46" s="67"/>
      <c r="F46" s="67"/>
      <c r="G46" s="67"/>
      <c r="H46" s="67"/>
      <c r="I46" s="67"/>
      <c r="J46" s="67"/>
      <c r="K46" s="67"/>
      <c r="L46" s="67"/>
      <c r="M46" s="23"/>
      <c r="N46" s="23"/>
      <c r="O46" s="29"/>
    </row>
    <row r="47" spans="1:15" s="25" customFormat="1" x14ac:dyDescent="0.3">
      <c r="A47" s="68"/>
      <c r="B47" s="107" t="s">
        <v>375</v>
      </c>
      <c r="C47" s="107"/>
      <c r="D47" s="107"/>
      <c r="E47" s="107"/>
      <c r="F47" s="107"/>
      <c r="G47" s="107"/>
      <c r="H47" s="107"/>
      <c r="I47" s="107"/>
      <c r="J47" s="107"/>
      <c r="K47" s="107"/>
      <c r="L47" s="68"/>
      <c r="M47" s="26" t="s">
        <v>375</v>
      </c>
      <c r="N47" s="26"/>
      <c r="O47" s="30"/>
    </row>
    <row r="48" spans="1:15" s="22" customFormat="1" ht="12.5" x14ac:dyDescent="0.25">
      <c r="A48" s="67"/>
      <c r="B48" s="67"/>
      <c r="C48" s="67"/>
      <c r="D48" s="67"/>
      <c r="E48" s="67"/>
      <c r="F48" s="67"/>
      <c r="G48" s="67"/>
      <c r="H48" s="67"/>
      <c r="I48" s="67"/>
      <c r="J48" s="67"/>
      <c r="K48" s="67"/>
      <c r="L48" s="67"/>
      <c r="M48" s="23"/>
      <c r="N48" s="23"/>
      <c r="O48" s="29"/>
    </row>
    <row r="49" spans="1:15" s="22" customFormat="1" ht="175" x14ac:dyDescent="0.25">
      <c r="A49" s="67"/>
      <c r="B49" s="121" t="s">
        <v>377</v>
      </c>
      <c r="C49" s="121"/>
      <c r="D49" s="121"/>
      <c r="E49" s="121"/>
      <c r="F49" s="121"/>
      <c r="G49" s="121"/>
      <c r="H49" s="121"/>
      <c r="I49" s="121"/>
      <c r="J49" s="121"/>
      <c r="K49" s="121"/>
      <c r="L49" s="67"/>
      <c r="M49" s="23" t="s">
        <v>376</v>
      </c>
      <c r="N49" s="23"/>
      <c r="O49" s="29"/>
    </row>
    <row r="50" spans="1:15" s="22" customFormat="1" ht="12.5" x14ac:dyDescent="0.25">
      <c r="A50" s="67"/>
      <c r="B50" s="67"/>
      <c r="C50" s="67"/>
      <c r="D50" s="67"/>
      <c r="E50" s="67"/>
      <c r="F50" s="67"/>
      <c r="G50" s="67"/>
      <c r="H50" s="67"/>
      <c r="I50" s="67"/>
      <c r="J50" s="67"/>
      <c r="K50" s="67"/>
      <c r="L50" s="67"/>
      <c r="M50" s="23"/>
      <c r="N50" s="23"/>
      <c r="O50" s="29"/>
    </row>
    <row r="51" spans="1:15" s="22" customFormat="1" ht="29" customHeight="1" x14ac:dyDescent="0.3">
      <c r="A51" s="67"/>
      <c r="B51" s="117" t="s">
        <v>416</v>
      </c>
      <c r="C51" s="118"/>
      <c r="D51" s="85" t="s">
        <v>368</v>
      </c>
      <c r="E51" s="85" t="s">
        <v>49</v>
      </c>
      <c r="F51" s="85" t="s">
        <v>50</v>
      </c>
      <c r="G51" s="85" t="s">
        <v>51</v>
      </c>
      <c r="H51" s="85" t="s">
        <v>22</v>
      </c>
      <c r="I51" s="67"/>
      <c r="J51" s="67"/>
      <c r="K51" s="67"/>
      <c r="L51" s="67"/>
      <c r="M51" s="23"/>
      <c r="N51" s="23"/>
      <c r="O51" s="29"/>
    </row>
    <row r="52" spans="1:15" s="22" customFormat="1" ht="12.5" x14ac:dyDescent="0.25">
      <c r="A52" s="67"/>
      <c r="B52" s="119" t="s">
        <v>419</v>
      </c>
      <c r="C52" s="120"/>
      <c r="D52" s="77">
        <v>2021</v>
      </c>
      <c r="E52" s="75">
        <v>0.92</v>
      </c>
      <c r="F52" s="75">
        <v>8.8000000000000007</v>
      </c>
      <c r="G52" s="75">
        <v>3.2</v>
      </c>
      <c r="H52" s="73">
        <v>11836</v>
      </c>
      <c r="I52" s="71"/>
      <c r="J52" s="71"/>
      <c r="K52" s="71"/>
      <c r="L52" s="67"/>
      <c r="M52" s="23"/>
      <c r="N52" s="23"/>
      <c r="O52" s="29"/>
    </row>
    <row r="53" spans="1:15" s="22" customFormat="1" ht="12.5" x14ac:dyDescent="0.25">
      <c r="A53" s="67"/>
      <c r="B53" s="119" t="s">
        <v>419</v>
      </c>
      <c r="C53" s="120"/>
      <c r="D53" s="77">
        <v>2020</v>
      </c>
      <c r="E53" s="75">
        <v>0.92</v>
      </c>
      <c r="F53" s="75">
        <v>9.3000000000000007</v>
      </c>
      <c r="G53" s="75">
        <v>3.1</v>
      </c>
      <c r="H53" s="73">
        <v>12147</v>
      </c>
      <c r="I53" s="71"/>
      <c r="J53" s="71"/>
      <c r="K53" s="71"/>
      <c r="L53" s="67"/>
      <c r="M53" s="23"/>
      <c r="N53" s="23"/>
      <c r="O53" s="29"/>
    </row>
    <row r="54" spans="1:15" s="22" customFormat="1" ht="12.5" x14ac:dyDescent="0.25">
      <c r="A54" s="67"/>
      <c r="B54" s="119" t="s">
        <v>419</v>
      </c>
      <c r="C54" s="120"/>
      <c r="D54" s="77">
        <v>2019</v>
      </c>
      <c r="E54" s="75">
        <v>0.92</v>
      </c>
      <c r="F54" s="75">
        <v>9.1</v>
      </c>
      <c r="G54" s="75">
        <v>3.2</v>
      </c>
      <c r="H54" s="73">
        <v>13107</v>
      </c>
      <c r="I54" s="71"/>
      <c r="J54" s="71"/>
      <c r="K54" s="71"/>
      <c r="L54" s="67"/>
      <c r="M54" s="23"/>
      <c r="N54" s="23"/>
      <c r="O54" s="29"/>
    </row>
    <row r="55" spans="1:15" s="22" customFormat="1" ht="12.5" x14ac:dyDescent="0.25">
      <c r="A55" s="67"/>
      <c r="B55" s="67"/>
      <c r="C55" s="67"/>
      <c r="D55" s="67"/>
      <c r="E55" s="67"/>
      <c r="F55" s="67"/>
      <c r="G55" s="67"/>
      <c r="H55" s="67"/>
      <c r="I55" s="67"/>
      <c r="J55" s="67"/>
      <c r="K55" s="67"/>
      <c r="L55" s="67"/>
      <c r="M55" s="23"/>
      <c r="N55" s="23"/>
      <c r="O55" s="29"/>
    </row>
    <row r="56" spans="1:15" s="22" customFormat="1" ht="75" x14ac:dyDescent="0.25">
      <c r="A56" s="67"/>
      <c r="B56" s="107" t="s">
        <v>379</v>
      </c>
      <c r="C56" s="121"/>
      <c r="D56" s="121"/>
      <c r="E56" s="121"/>
      <c r="F56" s="121"/>
      <c r="G56" s="121"/>
      <c r="H56" s="121"/>
      <c r="I56" s="121"/>
      <c r="J56" s="121"/>
      <c r="K56" s="121"/>
      <c r="L56" s="67"/>
      <c r="M56" s="23" t="s">
        <v>378</v>
      </c>
      <c r="N56" s="23"/>
      <c r="O56" s="29"/>
    </row>
    <row r="57" spans="1:15" s="22" customFormat="1" ht="12.5" x14ac:dyDescent="0.25">
      <c r="A57" s="67"/>
      <c r="B57" s="67"/>
      <c r="C57" s="67"/>
      <c r="D57" s="67"/>
      <c r="E57" s="67"/>
      <c r="F57" s="67"/>
      <c r="G57" s="67"/>
      <c r="H57" s="67"/>
      <c r="I57" s="67"/>
      <c r="J57" s="67"/>
      <c r="K57" s="67"/>
      <c r="L57" s="67"/>
      <c r="M57" s="23"/>
      <c r="N57" s="23"/>
      <c r="O57" s="29"/>
    </row>
    <row r="58" spans="1:15" s="22" customFormat="1" ht="29" customHeight="1" x14ac:dyDescent="0.3">
      <c r="A58" s="67"/>
      <c r="B58" s="117" t="s">
        <v>416</v>
      </c>
      <c r="C58" s="118"/>
      <c r="D58" s="85" t="s">
        <v>368</v>
      </c>
      <c r="E58" s="85" t="s">
        <v>49</v>
      </c>
      <c r="F58" s="85" t="s">
        <v>50</v>
      </c>
      <c r="G58" s="85" t="s">
        <v>51</v>
      </c>
      <c r="H58" s="85" t="s">
        <v>22</v>
      </c>
      <c r="I58" s="67"/>
      <c r="J58" s="67"/>
      <c r="K58" s="67"/>
      <c r="L58" s="67"/>
      <c r="M58" s="23"/>
      <c r="N58" s="23"/>
      <c r="O58" s="29"/>
    </row>
    <row r="59" spans="1:15" s="22" customFormat="1" ht="12.5" x14ac:dyDescent="0.25">
      <c r="A59" s="67"/>
      <c r="B59" s="119" t="s">
        <v>419</v>
      </c>
      <c r="C59" s="120"/>
      <c r="D59" s="77">
        <v>2021</v>
      </c>
      <c r="E59" s="75">
        <v>0.84</v>
      </c>
      <c r="F59" s="75">
        <v>13.7</v>
      </c>
      <c r="G59" s="75">
        <v>3.5</v>
      </c>
      <c r="H59" s="73">
        <v>11906</v>
      </c>
      <c r="I59" s="71"/>
      <c r="J59" s="71"/>
      <c r="K59" s="71"/>
      <c r="L59" s="67"/>
      <c r="M59" s="23"/>
      <c r="N59" s="23"/>
      <c r="O59" s="29"/>
    </row>
    <row r="60" spans="1:15" s="22" customFormat="1" ht="12.5" x14ac:dyDescent="0.25">
      <c r="A60" s="67"/>
      <c r="B60" s="119" t="s">
        <v>419</v>
      </c>
      <c r="C60" s="120"/>
      <c r="D60" s="77">
        <v>2020</v>
      </c>
      <c r="E60" s="75">
        <v>0.84</v>
      </c>
      <c r="F60" s="75">
        <v>14.1</v>
      </c>
      <c r="G60" s="75">
        <v>3.4</v>
      </c>
      <c r="H60" s="73">
        <v>12170</v>
      </c>
      <c r="I60" s="71"/>
      <c r="J60" s="71"/>
      <c r="K60" s="71"/>
      <c r="L60" s="67"/>
      <c r="M60" s="23"/>
      <c r="N60" s="23"/>
      <c r="O60" s="29"/>
    </row>
    <row r="61" spans="1:15" s="22" customFormat="1" ht="12.5" x14ac:dyDescent="0.25">
      <c r="A61" s="67"/>
      <c r="B61" s="119" t="s">
        <v>419</v>
      </c>
      <c r="C61" s="120"/>
      <c r="D61" s="77">
        <v>2019</v>
      </c>
      <c r="E61" s="75">
        <v>0.84</v>
      </c>
      <c r="F61" s="75">
        <v>14.7</v>
      </c>
      <c r="G61" s="75">
        <v>3.2</v>
      </c>
      <c r="H61" s="73">
        <v>13143</v>
      </c>
      <c r="I61" s="71"/>
      <c r="J61" s="71"/>
      <c r="K61" s="71"/>
      <c r="L61" s="67"/>
      <c r="M61" s="23"/>
      <c r="N61" s="23"/>
      <c r="O61" s="29"/>
    </row>
    <row r="62" spans="1:15" s="22" customFormat="1" ht="12.5" x14ac:dyDescent="0.25">
      <c r="A62" s="67"/>
      <c r="B62" s="67"/>
      <c r="C62" s="67"/>
      <c r="D62" s="67"/>
      <c r="E62" s="67"/>
      <c r="F62" s="67"/>
      <c r="G62" s="67"/>
      <c r="H62" s="67"/>
      <c r="I62" s="67"/>
      <c r="J62" s="67"/>
      <c r="K62" s="67"/>
      <c r="L62" s="67"/>
      <c r="M62" s="23"/>
      <c r="N62" s="23"/>
      <c r="O62" s="29"/>
    </row>
    <row r="63" spans="1:15" s="22" customFormat="1" ht="87.5" x14ac:dyDescent="0.25">
      <c r="A63" s="67"/>
      <c r="B63" s="107" t="s">
        <v>381</v>
      </c>
      <c r="C63" s="121"/>
      <c r="D63" s="121"/>
      <c r="E63" s="121"/>
      <c r="F63" s="121"/>
      <c r="G63" s="121"/>
      <c r="H63" s="121"/>
      <c r="I63" s="121"/>
      <c r="J63" s="121"/>
      <c r="K63" s="121"/>
      <c r="L63" s="67"/>
      <c r="M63" s="23" t="s">
        <v>380</v>
      </c>
      <c r="N63" s="23"/>
      <c r="O63" s="29"/>
    </row>
    <row r="64" spans="1:15" s="22" customFormat="1" ht="12.5" x14ac:dyDescent="0.25">
      <c r="A64" s="67"/>
      <c r="B64" s="67"/>
      <c r="C64" s="67"/>
      <c r="D64" s="67"/>
      <c r="E64" s="67"/>
      <c r="F64" s="67"/>
      <c r="G64" s="67"/>
      <c r="H64" s="67"/>
      <c r="I64" s="67"/>
      <c r="J64" s="67"/>
      <c r="K64" s="67"/>
      <c r="L64" s="67"/>
      <c r="M64" s="23"/>
      <c r="N64" s="23"/>
      <c r="O64" s="29"/>
    </row>
    <row r="65" spans="1:15" s="22" customFormat="1" ht="29" customHeight="1" x14ac:dyDescent="0.3">
      <c r="A65" s="67"/>
      <c r="B65" s="117" t="s">
        <v>416</v>
      </c>
      <c r="C65" s="118"/>
      <c r="D65" s="85" t="s">
        <v>368</v>
      </c>
      <c r="E65" s="85" t="s">
        <v>49</v>
      </c>
      <c r="F65" s="85" t="s">
        <v>50</v>
      </c>
      <c r="G65" s="85" t="s">
        <v>51</v>
      </c>
      <c r="H65" s="85" t="s">
        <v>22</v>
      </c>
      <c r="I65" s="67"/>
      <c r="J65" s="67"/>
      <c r="K65" s="67"/>
      <c r="L65" s="67"/>
      <c r="M65" s="23"/>
      <c r="N65" s="23"/>
      <c r="O65" s="29"/>
    </row>
    <row r="66" spans="1:15" s="22" customFormat="1" ht="12.5" x14ac:dyDescent="0.25">
      <c r="A66" s="67"/>
      <c r="B66" s="119" t="s">
        <v>419</v>
      </c>
      <c r="C66" s="120"/>
      <c r="D66" s="77">
        <v>2021</v>
      </c>
      <c r="E66" s="75">
        <v>0.82</v>
      </c>
      <c r="F66" s="75">
        <v>14.2</v>
      </c>
      <c r="G66" s="75">
        <v>3.5</v>
      </c>
      <c r="H66" s="73">
        <v>11836</v>
      </c>
      <c r="I66" s="71"/>
      <c r="J66" s="71"/>
      <c r="K66" s="71"/>
      <c r="L66" s="67"/>
      <c r="M66" s="23"/>
      <c r="N66" s="23"/>
      <c r="O66" s="29"/>
    </row>
    <row r="67" spans="1:15" s="22" customFormat="1" ht="12.5" x14ac:dyDescent="0.25">
      <c r="A67" s="67"/>
      <c r="B67" s="119" t="s">
        <v>419</v>
      </c>
      <c r="C67" s="120"/>
      <c r="D67" s="77">
        <v>2020</v>
      </c>
      <c r="E67" s="75">
        <v>0.81</v>
      </c>
      <c r="F67" s="75">
        <v>14.9</v>
      </c>
      <c r="G67" s="75">
        <v>3.3</v>
      </c>
      <c r="H67" s="73">
        <v>12168</v>
      </c>
      <c r="I67" s="71"/>
      <c r="J67" s="71"/>
      <c r="K67" s="71"/>
      <c r="L67" s="67"/>
      <c r="M67" s="23"/>
      <c r="N67" s="23"/>
      <c r="O67" s="29"/>
    </row>
    <row r="68" spans="1:15" s="22" customFormat="1" ht="12.5" x14ac:dyDescent="0.25">
      <c r="A68" s="67"/>
      <c r="B68" s="119" t="s">
        <v>419</v>
      </c>
      <c r="C68" s="120"/>
      <c r="D68" s="77">
        <v>2019</v>
      </c>
      <c r="E68" s="75">
        <v>0.8</v>
      </c>
      <c r="F68" s="75">
        <v>14.7</v>
      </c>
      <c r="G68" s="75">
        <v>3.3</v>
      </c>
      <c r="H68" s="73">
        <v>13089</v>
      </c>
      <c r="I68" s="71"/>
      <c r="J68" s="71"/>
      <c r="K68" s="71"/>
      <c r="L68" s="67"/>
      <c r="M68" s="23"/>
      <c r="N68" s="23"/>
      <c r="O68" s="29"/>
    </row>
    <row r="69" spans="1:15" s="22" customFormat="1" ht="12.5" x14ac:dyDescent="0.25">
      <c r="A69" s="67"/>
      <c r="B69" s="67"/>
      <c r="C69" s="67"/>
      <c r="D69" s="67"/>
      <c r="E69" s="67"/>
      <c r="F69" s="67"/>
      <c r="G69" s="67"/>
      <c r="H69" s="67"/>
      <c r="I69" s="67"/>
      <c r="J69" s="67"/>
      <c r="K69" s="67"/>
      <c r="L69" s="67"/>
      <c r="M69" s="23"/>
      <c r="N69" s="23"/>
      <c r="O69" s="29"/>
    </row>
    <row r="70" spans="1:15" s="22" customFormat="1" ht="12.5" x14ac:dyDescent="0.25">
      <c r="A70" s="67"/>
      <c r="B70" s="67"/>
      <c r="C70" s="67"/>
      <c r="D70" s="67"/>
      <c r="E70" s="67"/>
      <c r="F70" s="67"/>
      <c r="G70" s="67"/>
      <c r="H70" s="67"/>
      <c r="I70" s="67"/>
      <c r="J70" s="67"/>
      <c r="K70" s="67"/>
      <c r="L70" s="67"/>
      <c r="M70" s="23"/>
      <c r="N70" s="23"/>
      <c r="O70" s="29"/>
    </row>
    <row r="71" spans="1:15" s="25" customFormat="1" ht="26" x14ac:dyDescent="0.3">
      <c r="A71" s="68"/>
      <c r="B71" s="107" t="s">
        <v>382</v>
      </c>
      <c r="C71" s="107"/>
      <c r="D71" s="107"/>
      <c r="E71" s="107"/>
      <c r="F71" s="107"/>
      <c r="G71" s="107"/>
      <c r="H71" s="107"/>
      <c r="I71" s="107"/>
      <c r="J71" s="107"/>
      <c r="K71" s="107"/>
      <c r="L71" s="68"/>
      <c r="M71" s="26" t="s">
        <v>382</v>
      </c>
      <c r="N71" s="26"/>
      <c r="O71" s="30"/>
    </row>
    <row r="72" spans="1:15" s="22" customFormat="1" ht="12.5" x14ac:dyDescent="0.25">
      <c r="A72" s="67"/>
      <c r="B72" s="67"/>
      <c r="C72" s="67"/>
      <c r="D72" s="67"/>
      <c r="E72" s="67"/>
      <c r="F72" s="67"/>
      <c r="G72" s="67"/>
      <c r="H72" s="67"/>
      <c r="I72" s="67"/>
      <c r="J72" s="67"/>
      <c r="K72" s="67"/>
      <c r="L72" s="67"/>
      <c r="M72" s="23"/>
      <c r="N72" s="23"/>
      <c r="O72" s="29"/>
    </row>
    <row r="73" spans="1:15" s="22" customFormat="1" x14ac:dyDescent="0.3">
      <c r="A73" s="67"/>
      <c r="B73" s="67"/>
      <c r="C73" s="67"/>
      <c r="D73" s="67"/>
      <c r="E73" s="115" t="s">
        <v>367</v>
      </c>
      <c r="F73" s="115"/>
      <c r="G73" s="115"/>
      <c r="H73" s="115"/>
      <c r="I73" s="115"/>
      <c r="J73" s="115"/>
      <c r="K73" s="67"/>
      <c r="L73" s="67"/>
      <c r="M73" s="23"/>
      <c r="N73" s="23"/>
      <c r="O73" s="29"/>
    </row>
    <row r="74" spans="1:15" s="22" customFormat="1" ht="29" customHeight="1" x14ac:dyDescent="0.3">
      <c r="A74" s="67"/>
      <c r="B74" s="116" t="s">
        <v>23</v>
      </c>
      <c r="C74" s="116"/>
      <c r="D74" s="76" t="s">
        <v>368</v>
      </c>
      <c r="E74" s="76" t="s">
        <v>46</v>
      </c>
      <c r="F74" s="76" t="s">
        <v>199</v>
      </c>
      <c r="G74" s="76" t="s">
        <v>163</v>
      </c>
      <c r="H74" s="76" t="s">
        <v>223</v>
      </c>
      <c r="I74" s="76" t="s">
        <v>224</v>
      </c>
      <c r="J74" s="76" t="s">
        <v>225</v>
      </c>
      <c r="K74" s="76" t="s">
        <v>22</v>
      </c>
      <c r="L74" s="67"/>
      <c r="M74" s="23"/>
      <c r="N74" s="23"/>
      <c r="O74" s="29"/>
    </row>
    <row r="75" spans="1:15" s="22" customFormat="1" ht="12.5" x14ac:dyDescent="0.25">
      <c r="A75" s="67"/>
      <c r="B75" s="111" t="s">
        <v>327</v>
      </c>
      <c r="C75" s="112"/>
      <c r="D75" s="112"/>
      <c r="E75" s="112"/>
      <c r="F75" s="112"/>
      <c r="G75" s="112"/>
      <c r="H75" s="112"/>
      <c r="I75" s="112"/>
      <c r="J75" s="112"/>
      <c r="K75" s="113"/>
      <c r="L75" s="67"/>
      <c r="M75" s="23" t="s">
        <v>327</v>
      </c>
      <c r="N75" s="23"/>
      <c r="O75" s="29"/>
    </row>
    <row r="76" spans="1:15" s="22" customFormat="1" ht="12.5" x14ac:dyDescent="0.25">
      <c r="A76" s="67"/>
      <c r="B76" s="114" t="s">
        <v>419</v>
      </c>
      <c r="C76" s="114"/>
      <c r="D76" s="77">
        <v>2021</v>
      </c>
      <c r="E76" s="75">
        <v>15.4</v>
      </c>
      <c r="F76" s="75">
        <v>41.1</v>
      </c>
      <c r="G76" s="75">
        <v>26.7</v>
      </c>
      <c r="H76" s="75">
        <v>7.7</v>
      </c>
      <c r="I76" s="75">
        <v>6.1</v>
      </c>
      <c r="J76" s="75">
        <v>3.1</v>
      </c>
      <c r="K76" s="73">
        <v>11963</v>
      </c>
      <c r="L76" s="67"/>
      <c r="M76" s="23"/>
      <c r="N76" s="23"/>
      <c r="O76" s="29"/>
    </row>
    <row r="77" spans="1:15" s="22" customFormat="1" ht="12.5" x14ac:dyDescent="0.25">
      <c r="A77" s="67"/>
      <c r="B77" s="114" t="s">
        <v>419</v>
      </c>
      <c r="C77" s="114"/>
      <c r="D77" s="77">
        <v>2020</v>
      </c>
      <c r="E77" s="75">
        <v>19.3</v>
      </c>
      <c r="F77" s="75">
        <v>45</v>
      </c>
      <c r="G77" s="75">
        <v>23.1</v>
      </c>
      <c r="H77" s="75">
        <v>6.2</v>
      </c>
      <c r="I77" s="75">
        <v>4.5999999999999996</v>
      </c>
      <c r="J77" s="75">
        <v>1.8</v>
      </c>
      <c r="K77" s="73">
        <v>12296</v>
      </c>
      <c r="L77" s="67"/>
      <c r="M77" s="23"/>
      <c r="N77" s="23"/>
      <c r="O77" s="29"/>
    </row>
    <row r="78" spans="1:15" s="22" customFormat="1" ht="12.75" customHeight="1" x14ac:dyDescent="0.25">
      <c r="A78" s="67"/>
      <c r="B78" s="114" t="s">
        <v>419</v>
      </c>
      <c r="C78" s="114"/>
      <c r="D78" s="77">
        <v>2019</v>
      </c>
      <c r="E78" s="75">
        <v>18</v>
      </c>
      <c r="F78" s="75">
        <v>44.8</v>
      </c>
      <c r="G78" s="75">
        <v>24.2</v>
      </c>
      <c r="H78" s="75">
        <v>6.7</v>
      </c>
      <c r="I78" s="75">
        <v>4.3</v>
      </c>
      <c r="J78" s="75">
        <v>2</v>
      </c>
      <c r="K78" s="73">
        <v>13236</v>
      </c>
      <c r="L78" s="67"/>
      <c r="M78" s="23"/>
      <c r="N78" s="23"/>
      <c r="O78" s="29"/>
    </row>
    <row r="79" spans="1:15" s="22" customFormat="1" ht="12.75" customHeight="1" x14ac:dyDescent="0.25">
      <c r="A79" s="67"/>
      <c r="B79" s="67"/>
      <c r="C79" s="67"/>
      <c r="D79" s="67"/>
      <c r="E79" s="67"/>
      <c r="F79" s="67"/>
      <c r="G79" s="67"/>
      <c r="H79" s="67"/>
      <c r="I79" s="67"/>
      <c r="J79" s="67"/>
      <c r="K79" s="67"/>
      <c r="L79" s="67"/>
      <c r="M79" s="23"/>
      <c r="N79" s="23"/>
      <c r="O79" s="29"/>
    </row>
    <row r="80" spans="1:15" s="22" customFormat="1" ht="12.75" customHeight="1" x14ac:dyDescent="0.25">
      <c r="A80" s="67"/>
      <c r="B80" s="67"/>
      <c r="C80" s="67"/>
      <c r="D80" s="67"/>
      <c r="E80" s="67"/>
      <c r="F80" s="67"/>
      <c r="G80" s="67"/>
      <c r="H80" s="67"/>
      <c r="I80" s="67"/>
      <c r="J80" s="67"/>
      <c r="K80" s="67"/>
      <c r="L80" s="67"/>
      <c r="M80" s="23"/>
      <c r="N80" s="23"/>
      <c r="O80" s="29"/>
    </row>
    <row r="81" spans="1:15" s="25" customFormat="1" x14ac:dyDescent="0.3">
      <c r="A81" s="68"/>
      <c r="B81" s="107" t="s">
        <v>383</v>
      </c>
      <c r="C81" s="107"/>
      <c r="D81" s="107"/>
      <c r="E81" s="107"/>
      <c r="F81" s="107"/>
      <c r="G81" s="107"/>
      <c r="H81" s="107"/>
      <c r="I81" s="107"/>
      <c r="J81" s="107"/>
      <c r="K81" s="107"/>
      <c r="L81" s="68"/>
      <c r="M81" s="26" t="s">
        <v>383</v>
      </c>
      <c r="N81" s="26"/>
      <c r="O81" s="30"/>
    </row>
    <row r="82" spans="1:15" s="22" customFormat="1" ht="12.75" customHeight="1" x14ac:dyDescent="0.25">
      <c r="A82" s="67"/>
      <c r="B82" s="67"/>
      <c r="C82" s="67"/>
      <c r="D82" s="67"/>
      <c r="E82" s="67"/>
      <c r="F82" s="67"/>
      <c r="G82" s="67"/>
      <c r="H82" s="67"/>
      <c r="I82" s="67"/>
      <c r="J82" s="67"/>
      <c r="K82" s="67"/>
      <c r="L82" s="67"/>
      <c r="M82" s="23"/>
      <c r="N82" s="23"/>
      <c r="O82" s="29"/>
    </row>
    <row r="83" spans="1:15" s="22" customFormat="1" ht="12.75" customHeight="1" x14ac:dyDescent="0.3">
      <c r="A83" s="67"/>
      <c r="B83" s="67"/>
      <c r="C83" s="67"/>
      <c r="D83" s="67"/>
      <c r="E83" s="115" t="s">
        <v>367</v>
      </c>
      <c r="F83" s="115"/>
      <c r="G83" s="115"/>
      <c r="H83" s="115"/>
      <c r="I83" s="115"/>
      <c r="J83" s="115"/>
      <c r="K83" s="67"/>
      <c r="L83" s="67"/>
      <c r="M83" s="23"/>
      <c r="N83" s="23"/>
      <c r="O83" s="29"/>
    </row>
    <row r="84" spans="1:15" s="22" customFormat="1" ht="29" customHeight="1" x14ac:dyDescent="0.3">
      <c r="A84" s="67"/>
      <c r="B84" s="116" t="s">
        <v>23</v>
      </c>
      <c r="C84" s="116"/>
      <c r="D84" s="76" t="s">
        <v>368</v>
      </c>
      <c r="E84" s="76" t="s">
        <v>46</v>
      </c>
      <c r="F84" s="76" t="s">
        <v>199</v>
      </c>
      <c r="G84" s="76" t="s">
        <v>163</v>
      </c>
      <c r="H84" s="76" t="s">
        <v>223</v>
      </c>
      <c r="I84" s="76" t="s">
        <v>224</v>
      </c>
      <c r="J84" s="76" t="s">
        <v>225</v>
      </c>
      <c r="K84" s="76" t="s">
        <v>22</v>
      </c>
      <c r="L84" s="67"/>
      <c r="M84" s="23"/>
      <c r="N84" s="23"/>
      <c r="O84" s="29"/>
    </row>
    <row r="85" spans="1:15" s="22" customFormat="1" ht="12.5" x14ac:dyDescent="0.25">
      <c r="A85" s="67"/>
      <c r="B85" s="111" t="s">
        <v>226</v>
      </c>
      <c r="C85" s="112"/>
      <c r="D85" s="112"/>
      <c r="E85" s="112"/>
      <c r="F85" s="112"/>
      <c r="G85" s="112"/>
      <c r="H85" s="112"/>
      <c r="I85" s="112"/>
      <c r="J85" s="112"/>
      <c r="K85" s="113"/>
      <c r="L85" s="67"/>
      <c r="M85" s="23" t="s">
        <v>226</v>
      </c>
      <c r="N85" s="23"/>
      <c r="O85" s="29"/>
    </row>
    <row r="86" spans="1:15" s="22" customFormat="1" ht="12.75" customHeight="1" x14ac:dyDescent="0.25">
      <c r="A86" s="67"/>
      <c r="B86" s="114" t="s">
        <v>419</v>
      </c>
      <c r="C86" s="114"/>
      <c r="D86" s="77">
        <v>2021</v>
      </c>
      <c r="E86" s="75">
        <v>0.1</v>
      </c>
      <c r="F86" s="75">
        <v>0.1</v>
      </c>
      <c r="G86" s="75">
        <v>1.5</v>
      </c>
      <c r="H86" s="75">
        <v>5.4</v>
      </c>
      <c r="I86" s="75">
        <v>24.5</v>
      </c>
      <c r="J86" s="75">
        <v>68.5</v>
      </c>
      <c r="K86" s="73">
        <v>11815</v>
      </c>
      <c r="L86" s="67"/>
      <c r="M86" s="23"/>
      <c r="N86" s="23"/>
      <c r="O86" s="29"/>
    </row>
    <row r="87" spans="1:15" s="22" customFormat="1" ht="12.75" customHeight="1" x14ac:dyDescent="0.25">
      <c r="A87" s="67"/>
      <c r="B87" s="114" t="s">
        <v>419</v>
      </c>
      <c r="C87" s="114"/>
      <c r="D87" s="77">
        <v>2020</v>
      </c>
      <c r="E87" s="75">
        <v>0</v>
      </c>
      <c r="F87" s="75">
        <v>0.1</v>
      </c>
      <c r="G87" s="75">
        <v>1</v>
      </c>
      <c r="H87" s="75">
        <v>4.2</v>
      </c>
      <c r="I87" s="75">
        <v>22.5</v>
      </c>
      <c r="J87" s="75">
        <v>72.099999999999994</v>
      </c>
      <c r="K87" s="73">
        <v>12152</v>
      </c>
      <c r="L87" s="67"/>
      <c r="M87" s="23"/>
      <c r="N87" s="23"/>
      <c r="O87" s="29"/>
    </row>
    <row r="88" spans="1:15" s="22" customFormat="1" ht="12.75" customHeight="1" x14ac:dyDescent="0.25">
      <c r="A88" s="67"/>
      <c r="B88" s="114" t="s">
        <v>419</v>
      </c>
      <c r="C88" s="114"/>
      <c r="D88" s="77">
        <v>2019</v>
      </c>
      <c r="E88" s="75">
        <v>0</v>
      </c>
      <c r="F88" s="75">
        <v>0.2</v>
      </c>
      <c r="G88" s="75">
        <v>1.2</v>
      </c>
      <c r="H88" s="75">
        <v>5.0999999999999996</v>
      </c>
      <c r="I88" s="75">
        <v>26.7</v>
      </c>
      <c r="J88" s="75">
        <v>66.8</v>
      </c>
      <c r="K88" s="73">
        <v>13124</v>
      </c>
      <c r="L88" s="67"/>
      <c r="M88" s="23"/>
      <c r="N88" s="23"/>
      <c r="O88" s="29"/>
    </row>
    <row r="89" spans="1:15" s="22" customFormat="1" ht="12.5" x14ac:dyDescent="0.25">
      <c r="A89" s="67"/>
      <c r="B89" s="111" t="s">
        <v>227</v>
      </c>
      <c r="C89" s="112"/>
      <c r="D89" s="112"/>
      <c r="E89" s="112"/>
      <c r="F89" s="112"/>
      <c r="G89" s="112"/>
      <c r="H89" s="112"/>
      <c r="I89" s="112"/>
      <c r="J89" s="112"/>
      <c r="K89" s="113"/>
      <c r="L89" s="67"/>
      <c r="M89" s="23" t="s">
        <v>227</v>
      </c>
      <c r="N89" s="23"/>
      <c r="O89" s="29"/>
    </row>
    <row r="90" spans="1:15" s="22" customFormat="1" ht="12.75" customHeight="1" x14ac:dyDescent="0.25">
      <c r="A90" s="67"/>
      <c r="B90" s="114" t="s">
        <v>419</v>
      </c>
      <c r="C90" s="114"/>
      <c r="D90" s="77">
        <v>2021</v>
      </c>
      <c r="E90" s="75">
        <v>1</v>
      </c>
      <c r="F90" s="75">
        <v>1</v>
      </c>
      <c r="G90" s="75">
        <v>3.3</v>
      </c>
      <c r="H90" s="75">
        <v>10</v>
      </c>
      <c r="I90" s="75">
        <v>35.9</v>
      </c>
      <c r="J90" s="75">
        <v>48.7</v>
      </c>
      <c r="K90" s="73">
        <v>11823</v>
      </c>
      <c r="L90" s="67"/>
      <c r="M90" s="23"/>
      <c r="N90" s="23"/>
      <c r="O90" s="29"/>
    </row>
    <row r="91" spans="1:15" s="22" customFormat="1" ht="12.75" customHeight="1" x14ac:dyDescent="0.25">
      <c r="A91" s="67"/>
      <c r="B91" s="114" t="s">
        <v>419</v>
      </c>
      <c r="C91" s="114"/>
      <c r="D91" s="77">
        <v>2020</v>
      </c>
      <c r="E91" s="75">
        <v>1.2</v>
      </c>
      <c r="F91" s="75">
        <v>0.9</v>
      </c>
      <c r="G91" s="75">
        <v>2.2999999999999998</v>
      </c>
      <c r="H91" s="75">
        <v>8.4</v>
      </c>
      <c r="I91" s="75">
        <v>34.1</v>
      </c>
      <c r="J91" s="75">
        <v>53.3</v>
      </c>
      <c r="K91" s="73">
        <v>12152</v>
      </c>
      <c r="L91" s="67"/>
      <c r="M91" s="23"/>
      <c r="N91" s="23"/>
      <c r="O91" s="29"/>
    </row>
    <row r="92" spans="1:15" s="22" customFormat="1" ht="12.75" customHeight="1" x14ac:dyDescent="0.25">
      <c r="A92" s="67"/>
      <c r="B92" s="114" t="s">
        <v>419</v>
      </c>
      <c r="C92" s="114"/>
      <c r="D92" s="77">
        <v>2019</v>
      </c>
      <c r="E92" s="75">
        <v>1.1000000000000001</v>
      </c>
      <c r="F92" s="75">
        <v>1.2</v>
      </c>
      <c r="G92" s="75">
        <v>2.4</v>
      </c>
      <c r="H92" s="75">
        <v>8.6</v>
      </c>
      <c r="I92" s="75">
        <v>36.1</v>
      </c>
      <c r="J92" s="75">
        <v>50.7</v>
      </c>
      <c r="K92" s="73">
        <v>13125</v>
      </c>
      <c r="L92" s="67"/>
      <c r="M92" s="23"/>
      <c r="N92" s="23"/>
      <c r="O92" s="29"/>
    </row>
    <row r="93" spans="1:15" s="22" customFormat="1" ht="12.5" x14ac:dyDescent="0.25">
      <c r="A93" s="67"/>
      <c r="B93" s="111" t="s">
        <v>228</v>
      </c>
      <c r="C93" s="112"/>
      <c r="D93" s="112"/>
      <c r="E93" s="112"/>
      <c r="F93" s="112"/>
      <c r="G93" s="112"/>
      <c r="H93" s="112"/>
      <c r="I93" s="112"/>
      <c r="J93" s="112"/>
      <c r="K93" s="113"/>
      <c r="L93" s="67"/>
      <c r="M93" s="23" t="s">
        <v>228</v>
      </c>
      <c r="N93" s="23"/>
      <c r="O93" s="29"/>
    </row>
    <row r="94" spans="1:15" s="22" customFormat="1" ht="12.75" customHeight="1" x14ac:dyDescent="0.25">
      <c r="A94" s="67"/>
      <c r="B94" s="114" t="s">
        <v>419</v>
      </c>
      <c r="C94" s="114"/>
      <c r="D94" s="77">
        <v>2021</v>
      </c>
      <c r="E94" s="75">
        <v>0.1</v>
      </c>
      <c r="F94" s="75">
        <v>0.1</v>
      </c>
      <c r="G94" s="75">
        <v>1.8</v>
      </c>
      <c r="H94" s="75">
        <v>6.4</v>
      </c>
      <c r="I94" s="75">
        <v>28</v>
      </c>
      <c r="J94" s="75">
        <v>63.7</v>
      </c>
      <c r="K94" s="73">
        <v>11802</v>
      </c>
      <c r="L94" s="67"/>
      <c r="M94" s="23"/>
      <c r="N94" s="23"/>
      <c r="O94" s="29"/>
    </row>
    <row r="95" spans="1:15" s="22" customFormat="1" ht="12.75" customHeight="1" x14ac:dyDescent="0.25">
      <c r="A95" s="67"/>
      <c r="B95" s="114" t="s">
        <v>419</v>
      </c>
      <c r="C95" s="114"/>
      <c r="D95" s="77">
        <v>2020</v>
      </c>
      <c r="E95" s="75">
        <v>0</v>
      </c>
      <c r="F95" s="75">
        <v>0.2</v>
      </c>
      <c r="G95" s="75">
        <v>1</v>
      </c>
      <c r="H95" s="75">
        <v>4.9000000000000004</v>
      </c>
      <c r="I95" s="75">
        <v>27</v>
      </c>
      <c r="J95" s="75">
        <v>66.900000000000006</v>
      </c>
      <c r="K95" s="73">
        <v>12140</v>
      </c>
      <c r="L95" s="67"/>
      <c r="M95" s="23"/>
      <c r="N95" s="23"/>
      <c r="O95" s="29"/>
    </row>
    <row r="96" spans="1:15" s="22" customFormat="1" ht="12.75" customHeight="1" x14ac:dyDescent="0.25">
      <c r="A96" s="67"/>
      <c r="B96" s="114" t="s">
        <v>419</v>
      </c>
      <c r="C96" s="114"/>
      <c r="D96" s="77">
        <v>2019</v>
      </c>
      <c r="E96" s="75">
        <v>0.1</v>
      </c>
      <c r="F96" s="75">
        <v>0.1</v>
      </c>
      <c r="G96" s="75">
        <v>1.1000000000000001</v>
      </c>
      <c r="H96" s="75">
        <v>5.3</v>
      </c>
      <c r="I96" s="75">
        <v>29.2</v>
      </c>
      <c r="J96" s="75">
        <v>64.3</v>
      </c>
      <c r="K96" s="73">
        <v>13114</v>
      </c>
      <c r="L96" s="67"/>
      <c r="M96" s="23"/>
      <c r="N96" s="23"/>
      <c r="O96" s="29"/>
    </row>
    <row r="97" spans="1:15" s="22" customFormat="1" ht="12.5" x14ac:dyDescent="0.25">
      <c r="A97" s="67"/>
      <c r="B97" s="111" t="s">
        <v>229</v>
      </c>
      <c r="C97" s="112"/>
      <c r="D97" s="112"/>
      <c r="E97" s="112"/>
      <c r="F97" s="112"/>
      <c r="G97" s="112"/>
      <c r="H97" s="112"/>
      <c r="I97" s="112"/>
      <c r="J97" s="112"/>
      <c r="K97" s="113"/>
      <c r="L97" s="67"/>
      <c r="M97" s="23" t="s">
        <v>229</v>
      </c>
      <c r="N97" s="23"/>
      <c r="O97" s="29"/>
    </row>
    <row r="98" spans="1:15" s="22" customFormat="1" ht="12.75" customHeight="1" x14ac:dyDescent="0.25">
      <c r="A98" s="67"/>
      <c r="B98" s="114" t="s">
        <v>419</v>
      </c>
      <c r="C98" s="114"/>
      <c r="D98" s="77">
        <v>2021</v>
      </c>
      <c r="E98" s="75">
        <v>0.3</v>
      </c>
      <c r="F98" s="75">
        <v>1.3</v>
      </c>
      <c r="G98" s="75">
        <v>6.8</v>
      </c>
      <c r="H98" s="75">
        <v>14.1</v>
      </c>
      <c r="I98" s="75">
        <v>34.4</v>
      </c>
      <c r="J98" s="75">
        <v>43.1</v>
      </c>
      <c r="K98" s="73">
        <v>11758</v>
      </c>
      <c r="L98" s="67"/>
      <c r="M98" s="23"/>
      <c r="N98" s="23"/>
      <c r="O98" s="29"/>
    </row>
    <row r="99" spans="1:15" s="22" customFormat="1" ht="12.75" customHeight="1" x14ac:dyDescent="0.25">
      <c r="A99" s="67"/>
      <c r="B99" s="114" t="s">
        <v>419</v>
      </c>
      <c r="C99" s="114"/>
      <c r="D99" s="77">
        <v>2020</v>
      </c>
      <c r="E99" s="75">
        <v>0.3</v>
      </c>
      <c r="F99" s="75">
        <v>0.8</v>
      </c>
      <c r="G99" s="75">
        <v>5.3</v>
      </c>
      <c r="H99" s="75">
        <v>12.2</v>
      </c>
      <c r="I99" s="75">
        <v>34.1</v>
      </c>
      <c r="J99" s="75">
        <v>47.3</v>
      </c>
      <c r="K99" s="73">
        <v>12098</v>
      </c>
      <c r="L99" s="67"/>
      <c r="M99" s="23"/>
      <c r="N99" s="23"/>
      <c r="O99" s="29"/>
    </row>
    <row r="100" spans="1:15" s="22" customFormat="1" ht="12.75" customHeight="1" x14ac:dyDescent="0.25">
      <c r="A100" s="67"/>
      <c r="B100" s="114" t="s">
        <v>419</v>
      </c>
      <c r="C100" s="114"/>
      <c r="D100" s="77">
        <v>2019</v>
      </c>
      <c r="E100" s="75">
        <v>0.3</v>
      </c>
      <c r="F100" s="75">
        <v>0.7</v>
      </c>
      <c r="G100" s="75">
        <v>4.7</v>
      </c>
      <c r="H100" s="75">
        <v>12</v>
      </c>
      <c r="I100" s="75">
        <v>36.700000000000003</v>
      </c>
      <c r="J100" s="75">
        <v>45.6</v>
      </c>
      <c r="K100" s="73">
        <v>13069</v>
      </c>
      <c r="L100" s="67"/>
      <c r="M100" s="23"/>
      <c r="N100" s="23"/>
      <c r="O100" s="29"/>
    </row>
    <row r="101" spans="1:15" s="22" customFormat="1" ht="12.5" x14ac:dyDescent="0.25">
      <c r="A101" s="67"/>
      <c r="B101" s="111" t="s">
        <v>230</v>
      </c>
      <c r="C101" s="112"/>
      <c r="D101" s="112"/>
      <c r="E101" s="112"/>
      <c r="F101" s="112"/>
      <c r="G101" s="112"/>
      <c r="H101" s="112"/>
      <c r="I101" s="112"/>
      <c r="J101" s="112"/>
      <c r="K101" s="113"/>
      <c r="L101" s="67"/>
      <c r="M101" s="23" t="s">
        <v>230</v>
      </c>
      <c r="N101" s="23"/>
      <c r="O101" s="29"/>
    </row>
    <row r="102" spans="1:15" s="22" customFormat="1" ht="12.5" x14ac:dyDescent="0.25">
      <c r="A102" s="67"/>
      <c r="B102" s="114" t="s">
        <v>419</v>
      </c>
      <c r="C102" s="114"/>
      <c r="D102" s="77">
        <v>2021</v>
      </c>
      <c r="E102" s="75">
        <v>0.1</v>
      </c>
      <c r="F102" s="75">
        <v>0.2</v>
      </c>
      <c r="G102" s="75">
        <v>2.4</v>
      </c>
      <c r="H102" s="75">
        <v>8.5</v>
      </c>
      <c r="I102" s="75">
        <v>32.799999999999997</v>
      </c>
      <c r="J102" s="75">
        <v>56</v>
      </c>
      <c r="K102" s="73">
        <v>11764</v>
      </c>
      <c r="L102" s="67"/>
      <c r="M102" s="23"/>
      <c r="N102" s="23"/>
      <c r="O102" s="29"/>
    </row>
    <row r="103" spans="1:15" s="22" customFormat="1" ht="12.5" x14ac:dyDescent="0.25">
      <c r="A103" s="67"/>
      <c r="B103" s="114" t="s">
        <v>419</v>
      </c>
      <c r="C103" s="114"/>
      <c r="D103" s="77">
        <v>2020</v>
      </c>
      <c r="E103" s="75">
        <v>0.1</v>
      </c>
      <c r="F103" s="75">
        <v>0.2</v>
      </c>
      <c r="G103" s="75">
        <v>1.8</v>
      </c>
      <c r="H103" s="75">
        <v>7</v>
      </c>
      <c r="I103" s="75">
        <v>30.4</v>
      </c>
      <c r="J103" s="75">
        <v>60.6</v>
      </c>
      <c r="K103" s="73">
        <v>12110</v>
      </c>
      <c r="L103" s="67"/>
      <c r="M103" s="23"/>
      <c r="N103" s="23"/>
      <c r="O103" s="29"/>
    </row>
    <row r="104" spans="1:15" s="22" customFormat="1" ht="12.5" x14ac:dyDescent="0.25">
      <c r="A104" s="67"/>
      <c r="B104" s="114" t="s">
        <v>419</v>
      </c>
      <c r="C104" s="114"/>
      <c r="D104" s="77">
        <v>2019</v>
      </c>
      <c r="E104" s="75">
        <v>0.1</v>
      </c>
      <c r="F104" s="75">
        <v>0.1</v>
      </c>
      <c r="G104" s="75">
        <v>2</v>
      </c>
      <c r="H104" s="75">
        <v>7.6</v>
      </c>
      <c r="I104" s="75">
        <v>34.1</v>
      </c>
      <c r="J104" s="75">
        <v>56.1</v>
      </c>
      <c r="K104" s="73">
        <v>13083</v>
      </c>
      <c r="L104" s="67"/>
      <c r="M104" s="23"/>
      <c r="N104" s="23"/>
      <c r="O104" s="29"/>
    </row>
    <row r="105" spans="1:15" s="22" customFormat="1" ht="12.5" x14ac:dyDescent="0.25">
      <c r="A105" s="67"/>
      <c r="B105" s="111" t="s">
        <v>231</v>
      </c>
      <c r="C105" s="112"/>
      <c r="D105" s="112"/>
      <c r="E105" s="112"/>
      <c r="F105" s="112"/>
      <c r="G105" s="112"/>
      <c r="H105" s="112"/>
      <c r="I105" s="112"/>
      <c r="J105" s="112"/>
      <c r="K105" s="113"/>
      <c r="L105" s="67"/>
      <c r="M105" s="23" t="s">
        <v>231</v>
      </c>
      <c r="N105" s="23"/>
      <c r="O105" s="29"/>
    </row>
    <row r="106" spans="1:15" x14ac:dyDescent="0.3">
      <c r="A106" s="67"/>
      <c r="B106" s="114" t="s">
        <v>419</v>
      </c>
      <c r="C106" s="114"/>
      <c r="D106" s="77">
        <v>2021</v>
      </c>
      <c r="E106" s="75">
        <v>0.2</v>
      </c>
      <c r="F106" s="75">
        <v>0.6</v>
      </c>
      <c r="G106" s="75">
        <v>6.2</v>
      </c>
      <c r="H106" s="75">
        <v>14.3</v>
      </c>
      <c r="I106" s="75">
        <v>32.6</v>
      </c>
      <c r="J106" s="75">
        <v>46</v>
      </c>
      <c r="K106" s="73">
        <v>11716</v>
      </c>
      <c r="L106" s="67"/>
    </row>
    <row r="107" spans="1:15" x14ac:dyDescent="0.3">
      <c r="A107" s="67"/>
      <c r="B107" s="114" t="s">
        <v>419</v>
      </c>
      <c r="C107" s="114"/>
      <c r="D107" s="77">
        <v>2020</v>
      </c>
      <c r="E107" s="75">
        <v>0.2</v>
      </c>
      <c r="F107" s="75">
        <v>0.9</v>
      </c>
      <c r="G107" s="75">
        <v>6.1</v>
      </c>
      <c r="H107" s="75">
        <v>13.2</v>
      </c>
      <c r="I107" s="75">
        <v>32</v>
      </c>
      <c r="J107" s="75">
        <v>47.6</v>
      </c>
      <c r="K107" s="73">
        <v>12066</v>
      </c>
      <c r="L107" s="67"/>
    </row>
    <row r="108" spans="1:15" x14ac:dyDescent="0.3">
      <c r="A108" s="67"/>
      <c r="B108" s="114" t="s">
        <v>419</v>
      </c>
      <c r="C108" s="114"/>
      <c r="D108" s="77">
        <v>2019</v>
      </c>
      <c r="E108" s="75">
        <v>0.2</v>
      </c>
      <c r="F108" s="75">
        <v>0.7</v>
      </c>
      <c r="G108" s="75">
        <v>4.8</v>
      </c>
      <c r="H108" s="75">
        <v>12.2</v>
      </c>
      <c r="I108" s="75">
        <v>32.799999999999997</v>
      </c>
      <c r="J108" s="75">
        <v>49.3</v>
      </c>
      <c r="K108" s="73">
        <v>13003</v>
      </c>
      <c r="L108" s="67"/>
    </row>
    <row r="109" spans="1:15" x14ac:dyDescent="0.3">
      <c r="A109" s="67"/>
      <c r="B109" s="111" t="s">
        <v>232</v>
      </c>
      <c r="C109" s="112"/>
      <c r="D109" s="112"/>
      <c r="E109" s="112"/>
      <c r="F109" s="112"/>
      <c r="G109" s="112"/>
      <c r="H109" s="112"/>
      <c r="I109" s="112"/>
      <c r="J109" s="112"/>
      <c r="K109" s="113"/>
      <c r="L109" s="67"/>
      <c r="M109" s="27" t="s">
        <v>232</v>
      </c>
    </row>
    <row r="110" spans="1:15" x14ac:dyDescent="0.3">
      <c r="A110" s="67"/>
      <c r="B110" s="114" t="s">
        <v>419</v>
      </c>
      <c r="C110" s="114"/>
      <c r="D110" s="77">
        <v>2021</v>
      </c>
      <c r="E110" s="75">
        <v>0.1</v>
      </c>
      <c r="F110" s="75">
        <v>0.3</v>
      </c>
      <c r="G110" s="75">
        <v>2.9</v>
      </c>
      <c r="H110" s="75">
        <v>9.3000000000000007</v>
      </c>
      <c r="I110" s="75">
        <v>32.1</v>
      </c>
      <c r="J110" s="75">
        <v>55.4</v>
      </c>
      <c r="K110" s="73">
        <v>11796</v>
      </c>
      <c r="L110" s="67"/>
    </row>
    <row r="111" spans="1:15" x14ac:dyDescent="0.3">
      <c r="A111" s="67"/>
      <c r="B111" s="114" t="s">
        <v>419</v>
      </c>
      <c r="C111" s="114"/>
      <c r="D111" s="77">
        <v>2020</v>
      </c>
      <c r="E111" s="75">
        <v>0.1</v>
      </c>
      <c r="F111" s="75">
        <v>0.2</v>
      </c>
      <c r="G111" s="75">
        <v>2.4</v>
      </c>
      <c r="H111" s="75">
        <v>7.9</v>
      </c>
      <c r="I111" s="75">
        <v>31.3</v>
      </c>
      <c r="J111" s="75">
        <v>58.2</v>
      </c>
      <c r="K111" s="73">
        <v>12139</v>
      </c>
      <c r="L111" s="67"/>
    </row>
    <row r="112" spans="1:15" x14ac:dyDescent="0.3">
      <c r="A112" s="67"/>
      <c r="B112" s="114" t="s">
        <v>419</v>
      </c>
      <c r="C112" s="114"/>
      <c r="D112" s="77">
        <v>2019</v>
      </c>
      <c r="E112" s="75">
        <v>0.1</v>
      </c>
      <c r="F112" s="75">
        <v>0.3</v>
      </c>
      <c r="G112" s="75">
        <v>2.9</v>
      </c>
      <c r="H112" s="75">
        <v>9.3000000000000007</v>
      </c>
      <c r="I112" s="75">
        <v>33.9</v>
      </c>
      <c r="J112" s="75">
        <v>53.4</v>
      </c>
      <c r="K112" s="73">
        <v>13110</v>
      </c>
      <c r="L112" s="67"/>
    </row>
    <row r="113" spans="1:13" x14ac:dyDescent="0.3">
      <c r="A113" s="67"/>
      <c r="B113" s="111" t="s">
        <v>233</v>
      </c>
      <c r="C113" s="112"/>
      <c r="D113" s="112"/>
      <c r="E113" s="112"/>
      <c r="F113" s="112"/>
      <c r="G113" s="112"/>
      <c r="H113" s="112"/>
      <c r="I113" s="112"/>
      <c r="J113" s="112"/>
      <c r="K113" s="113"/>
      <c r="L113" s="67"/>
      <c r="M113" s="27" t="s">
        <v>233</v>
      </c>
    </row>
    <row r="114" spans="1:13" x14ac:dyDescent="0.3">
      <c r="A114" s="67"/>
      <c r="B114" s="114" t="s">
        <v>419</v>
      </c>
      <c r="C114" s="114"/>
      <c r="D114" s="77">
        <v>2021</v>
      </c>
      <c r="E114" s="75">
        <v>0.1</v>
      </c>
      <c r="F114" s="75">
        <v>0.3</v>
      </c>
      <c r="G114" s="75">
        <v>2.8</v>
      </c>
      <c r="H114" s="75">
        <v>10</v>
      </c>
      <c r="I114" s="75">
        <v>32.799999999999997</v>
      </c>
      <c r="J114" s="75">
        <v>54.1</v>
      </c>
      <c r="K114" s="73">
        <v>11775</v>
      </c>
      <c r="L114" s="67"/>
    </row>
    <row r="115" spans="1:13" x14ac:dyDescent="0.3">
      <c r="A115" s="67"/>
      <c r="B115" s="114" t="s">
        <v>419</v>
      </c>
      <c r="C115" s="114"/>
      <c r="D115" s="77">
        <v>2020</v>
      </c>
      <c r="E115" s="75">
        <v>0.1</v>
      </c>
      <c r="F115" s="75">
        <v>0.3</v>
      </c>
      <c r="G115" s="75">
        <v>2.2000000000000002</v>
      </c>
      <c r="H115" s="75">
        <v>8.4</v>
      </c>
      <c r="I115" s="75">
        <v>32.5</v>
      </c>
      <c r="J115" s="75">
        <v>56.5</v>
      </c>
      <c r="K115" s="73">
        <v>12119</v>
      </c>
      <c r="L115" s="67"/>
    </row>
    <row r="116" spans="1:13" x14ac:dyDescent="0.3">
      <c r="A116" s="67"/>
      <c r="B116" s="114" t="s">
        <v>419</v>
      </c>
      <c r="C116" s="114"/>
      <c r="D116" s="77">
        <v>2019</v>
      </c>
      <c r="E116" s="75">
        <v>0.1</v>
      </c>
      <c r="F116" s="75">
        <v>0.3</v>
      </c>
      <c r="G116" s="75">
        <v>3.6</v>
      </c>
      <c r="H116" s="75">
        <v>11.6</v>
      </c>
      <c r="I116" s="75">
        <v>35.6</v>
      </c>
      <c r="J116" s="75">
        <v>48.8</v>
      </c>
      <c r="K116" s="73">
        <v>13104</v>
      </c>
      <c r="L116" s="67"/>
    </row>
    <row r="117" spans="1:13" x14ac:dyDescent="0.3">
      <c r="A117" s="67"/>
      <c r="B117" s="111" t="s">
        <v>234</v>
      </c>
      <c r="C117" s="112"/>
      <c r="D117" s="112"/>
      <c r="E117" s="112"/>
      <c r="F117" s="112"/>
      <c r="G117" s="112"/>
      <c r="H117" s="112"/>
      <c r="I117" s="112"/>
      <c r="J117" s="112"/>
      <c r="K117" s="113"/>
      <c r="L117" s="67"/>
      <c r="M117" s="27" t="s">
        <v>234</v>
      </c>
    </row>
    <row r="118" spans="1:13" x14ac:dyDescent="0.3">
      <c r="A118" s="67"/>
      <c r="B118" s="114" t="s">
        <v>419</v>
      </c>
      <c r="C118" s="114"/>
      <c r="D118" s="77">
        <v>2021</v>
      </c>
      <c r="E118" s="75">
        <v>0.6</v>
      </c>
      <c r="F118" s="75">
        <v>2</v>
      </c>
      <c r="G118" s="75">
        <v>9.8000000000000007</v>
      </c>
      <c r="H118" s="75">
        <v>19</v>
      </c>
      <c r="I118" s="75">
        <v>35.5</v>
      </c>
      <c r="J118" s="75">
        <v>33.1</v>
      </c>
      <c r="K118" s="73">
        <v>11795</v>
      </c>
      <c r="L118" s="67"/>
    </row>
    <row r="119" spans="1:13" x14ac:dyDescent="0.3">
      <c r="A119" s="67"/>
      <c r="B119" s="114" t="s">
        <v>419</v>
      </c>
      <c r="C119" s="114"/>
      <c r="D119" s="77">
        <v>2020</v>
      </c>
      <c r="E119" s="75">
        <v>0.5</v>
      </c>
      <c r="F119" s="75">
        <v>1.3</v>
      </c>
      <c r="G119" s="75">
        <v>7.9</v>
      </c>
      <c r="H119" s="75">
        <v>18.2</v>
      </c>
      <c r="I119" s="75">
        <v>36.200000000000003</v>
      </c>
      <c r="J119" s="75">
        <v>36.1</v>
      </c>
      <c r="K119" s="73">
        <v>12132</v>
      </c>
      <c r="L119" s="67"/>
    </row>
    <row r="120" spans="1:13" x14ac:dyDescent="0.3">
      <c r="A120" s="67"/>
      <c r="B120" s="114" t="s">
        <v>419</v>
      </c>
      <c r="C120" s="114"/>
      <c r="D120" s="77">
        <v>2019</v>
      </c>
      <c r="E120" s="75">
        <v>0.4</v>
      </c>
      <c r="F120" s="75">
        <v>1.2</v>
      </c>
      <c r="G120" s="75">
        <v>7.2</v>
      </c>
      <c r="H120" s="75">
        <v>18.100000000000001</v>
      </c>
      <c r="I120" s="75">
        <v>38.6</v>
      </c>
      <c r="J120" s="75">
        <v>34.6</v>
      </c>
      <c r="K120" s="73">
        <v>13107</v>
      </c>
      <c r="L120" s="67"/>
    </row>
    <row r="121" spans="1:13" x14ac:dyDescent="0.3">
      <c r="A121" s="67"/>
      <c r="B121" s="111" t="s">
        <v>235</v>
      </c>
      <c r="C121" s="112"/>
      <c r="D121" s="112"/>
      <c r="E121" s="112"/>
      <c r="F121" s="112"/>
      <c r="G121" s="112"/>
      <c r="H121" s="112"/>
      <c r="I121" s="112"/>
      <c r="J121" s="112"/>
      <c r="K121" s="113"/>
      <c r="L121" s="67"/>
      <c r="M121" s="27" t="s">
        <v>235</v>
      </c>
    </row>
    <row r="122" spans="1:13" x14ac:dyDescent="0.3">
      <c r="A122" s="67"/>
      <c r="B122" s="114" t="s">
        <v>419</v>
      </c>
      <c r="C122" s="114"/>
      <c r="D122" s="77">
        <v>2021</v>
      </c>
      <c r="E122" s="75">
        <v>0.6</v>
      </c>
      <c r="F122" s="75">
        <v>2.4</v>
      </c>
      <c r="G122" s="75">
        <v>11</v>
      </c>
      <c r="H122" s="75">
        <v>19.2</v>
      </c>
      <c r="I122" s="75">
        <v>34.200000000000003</v>
      </c>
      <c r="J122" s="75">
        <v>32.700000000000003</v>
      </c>
      <c r="K122" s="73">
        <v>11771</v>
      </c>
      <c r="L122" s="67"/>
    </row>
    <row r="123" spans="1:13" x14ac:dyDescent="0.3">
      <c r="A123" s="67"/>
      <c r="B123" s="114" t="s">
        <v>419</v>
      </c>
      <c r="C123" s="114"/>
      <c r="D123" s="77">
        <v>2020</v>
      </c>
      <c r="E123" s="75">
        <v>0.4</v>
      </c>
      <c r="F123" s="75">
        <v>1.7</v>
      </c>
      <c r="G123" s="75">
        <v>8.6999999999999993</v>
      </c>
      <c r="H123" s="75">
        <v>17.100000000000001</v>
      </c>
      <c r="I123" s="75">
        <v>35.4</v>
      </c>
      <c r="J123" s="75">
        <v>36.700000000000003</v>
      </c>
      <c r="K123" s="73">
        <v>12126</v>
      </c>
      <c r="L123" s="67"/>
    </row>
    <row r="124" spans="1:13" x14ac:dyDescent="0.3">
      <c r="A124" s="67"/>
      <c r="B124" s="114" t="s">
        <v>419</v>
      </c>
      <c r="C124" s="114"/>
      <c r="D124" s="77">
        <v>2019</v>
      </c>
      <c r="E124" s="75">
        <v>0.5</v>
      </c>
      <c r="F124" s="75">
        <v>1.7</v>
      </c>
      <c r="G124" s="75">
        <v>9</v>
      </c>
      <c r="H124" s="75">
        <v>18.7</v>
      </c>
      <c r="I124" s="75">
        <v>36.1</v>
      </c>
      <c r="J124" s="75">
        <v>34</v>
      </c>
      <c r="K124" s="73">
        <v>13093</v>
      </c>
      <c r="L124" s="67"/>
    </row>
    <row r="125" spans="1:13" x14ac:dyDescent="0.3">
      <c r="A125" s="67"/>
      <c r="B125" s="111" t="s">
        <v>236</v>
      </c>
      <c r="C125" s="112"/>
      <c r="D125" s="112"/>
      <c r="E125" s="112"/>
      <c r="F125" s="112"/>
      <c r="G125" s="112"/>
      <c r="H125" s="112"/>
      <c r="I125" s="112"/>
      <c r="J125" s="112"/>
      <c r="K125" s="113"/>
      <c r="L125" s="67"/>
      <c r="M125" s="27" t="s">
        <v>236</v>
      </c>
    </row>
    <row r="126" spans="1:13" x14ac:dyDescent="0.3">
      <c r="A126" s="67"/>
      <c r="B126" s="114" t="s">
        <v>419</v>
      </c>
      <c r="C126" s="114"/>
      <c r="D126" s="77">
        <v>2021</v>
      </c>
      <c r="E126" s="75">
        <v>0.3</v>
      </c>
      <c r="F126" s="75">
        <v>0.7</v>
      </c>
      <c r="G126" s="75">
        <v>5.0999999999999996</v>
      </c>
      <c r="H126" s="75">
        <v>12.2</v>
      </c>
      <c r="I126" s="75">
        <v>37.6</v>
      </c>
      <c r="J126" s="75">
        <v>44.1</v>
      </c>
      <c r="K126" s="73">
        <v>11789</v>
      </c>
      <c r="L126" s="67"/>
    </row>
    <row r="127" spans="1:13" x14ac:dyDescent="0.3">
      <c r="A127" s="67"/>
      <c r="B127" s="114" t="s">
        <v>419</v>
      </c>
      <c r="C127" s="114"/>
      <c r="D127" s="77">
        <v>2020</v>
      </c>
      <c r="E127" s="75">
        <v>0.2</v>
      </c>
      <c r="F127" s="75">
        <v>0.3</v>
      </c>
      <c r="G127" s="75">
        <v>3.7</v>
      </c>
      <c r="H127" s="75">
        <v>10.199999999999999</v>
      </c>
      <c r="I127" s="75">
        <v>37.1</v>
      </c>
      <c r="J127" s="75">
        <v>48.5</v>
      </c>
      <c r="K127" s="73">
        <v>12133</v>
      </c>
      <c r="L127" s="67"/>
    </row>
    <row r="128" spans="1:13" x14ac:dyDescent="0.3">
      <c r="A128" s="67"/>
      <c r="B128" s="114" t="s">
        <v>419</v>
      </c>
      <c r="C128" s="114"/>
      <c r="D128" s="77">
        <v>2019</v>
      </c>
      <c r="E128" s="75">
        <v>0.2</v>
      </c>
      <c r="F128" s="75">
        <v>0.5</v>
      </c>
      <c r="G128" s="75">
        <v>3.6</v>
      </c>
      <c r="H128" s="75">
        <v>11.1</v>
      </c>
      <c r="I128" s="75">
        <v>39</v>
      </c>
      <c r="J128" s="75">
        <v>45.6</v>
      </c>
      <c r="K128" s="73">
        <v>13110</v>
      </c>
      <c r="L128" s="67"/>
    </row>
    <row r="129" spans="1:15" x14ac:dyDescent="0.3">
      <c r="A129" s="67"/>
      <c r="B129" s="111" t="s">
        <v>237</v>
      </c>
      <c r="C129" s="112"/>
      <c r="D129" s="112"/>
      <c r="E129" s="112"/>
      <c r="F129" s="112"/>
      <c r="G129" s="112"/>
      <c r="H129" s="112"/>
      <c r="I129" s="112"/>
      <c r="J129" s="112"/>
      <c r="K129" s="113"/>
      <c r="L129" s="67"/>
      <c r="M129" s="27" t="s">
        <v>237</v>
      </c>
    </row>
    <row r="130" spans="1:15" x14ac:dyDescent="0.3">
      <c r="A130" s="67"/>
      <c r="B130" s="114" t="s">
        <v>419</v>
      </c>
      <c r="C130" s="114"/>
      <c r="D130" s="77">
        <v>2021</v>
      </c>
      <c r="E130" s="75">
        <v>0.4</v>
      </c>
      <c r="F130" s="75">
        <v>1.5</v>
      </c>
      <c r="G130" s="75">
        <v>7.3</v>
      </c>
      <c r="H130" s="75">
        <v>15</v>
      </c>
      <c r="I130" s="75">
        <v>35.6</v>
      </c>
      <c r="J130" s="75">
        <v>40.200000000000003</v>
      </c>
      <c r="K130" s="73">
        <v>11782</v>
      </c>
      <c r="L130" s="67"/>
    </row>
    <row r="131" spans="1:15" x14ac:dyDescent="0.3">
      <c r="A131" s="67"/>
      <c r="B131" s="114" t="s">
        <v>419</v>
      </c>
      <c r="C131" s="114"/>
      <c r="D131" s="77">
        <v>2020</v>
      </c>
      <c r="E131" s="75">
        <v>0.2</v>
      </c>
      <c r="F131" s="75">
        <v>1</v>
      </c>
      <c r="G131" s="75">
        <v>5.5</v>
      </c>
      <c r="H131" s="75">
        <v>12.3</v>
      </c>
      <c r="I131" s="75">
        <v>36.1</v>
      </c>
      <c r="J131" s="75">
        <v>44.9</v>
      </c>
      <c r="K131" s="73">
        <v>12105</v>
      </c>
      <c r="L131" s="67"/>
    </row>
    <row r="132" spans="1:15" x14ac:dyDescent="0.3">
      <c r="A132" s="67"/>
      <c r="B132" s="114" t="s">
        <v>419</v>
      </c>
      <c r="C132" s="114"/>
      <c r="D132" s="77">
        <v>2019</v>
      </c>
      <c r="E132" s="75">
        <v>0.3</v>
      </c>
      <c r="F132" s="75">
        <v>0.9</v>
      </c>
      <c r="G132" s="75">
        <v>5.2</v>
      </c>
      <c r="H132" s="75">
        <v>13.6</v>
      </c>
      <c r="I132" s="75">
        <v>38.299999999999997</v>
      </c>
      <c r="J132" s="75">
        <v>41.7</v>
      </c>
      <c r="K132" s="73">
        <v>13079</v>
      </c>
      <c r="L132" s="67"/>
    </row>
    <row r="133" spans="1:15" x14ac:dyDescent="0.3">
      <c r="A133" s="67"/>
      <c r="B133" s="67"/>
      <c r="C133" s="67"/>
      <c r="D133" s="67"/>
      <c r="E133" s="67"/>
      <c r="F133" s="67"/>
      <c r="G133" s="67"/>
      <c r="H133" s="67"/>
      <c r="I133" s="67"/>
      <c r="J133" s="67"/>
      <c r="K133" s="67"/>
      <c r="L133" s="67"/>
    </row>
    <row r="134" spans="1:15" x14ac:dyDescent="0.3">
      <c r="A134" s="67"/>
      <c r="B134" s="67"/>
      <c r="C134" s="67"/>
      <c r="D134" s="67"/>
      <c r="E134" s="67"/>
      <c r="F134" s="67"/>
      <c r="G134" s="67"/>
      <c r="H134" s="67"/>
      <c r="I134" s="67"/>
      <c r="J134" s="67"/>
      <c r="K134" s="67"/>
      <c r="L134" s="67"/>
    </row>
    <row r="135" spans="1:15" s="83" customFormat="1" x14ac:dyDescent="0.3">
      <c r="A135" s="68"/>
      <c r="B135" s="107" t="s">
        <v>384</v>
      </c>
      <c r="C135" s="107"/>
      <c r="D135" s="107"/>
      <c r="E135" s="107"/>
      <c r="F135" s="107"/>
      <c r="G135" s="107"/>
      <c r="H135" s="107"/>
      <c r="I135" s="107"/>
      <c r="J135" s="107"/>
      <c r="K135" s="107"/>
      <c r="L135" s="68"/>
      <c r="M135" s="81" t="s">
        <v>384</v>
      </c>
      <c r="N135" s="81"/>
      <c r="O135" s="82"/>
    </row>
    <row r="136" spans="1:15" x14ac:dyDescent="0.3">
      <c r="A136" s="67"/>
      <c r="B136" s="67"/>
      <c r="C136" s="67"/>
      <c r="D136" s="67"/>
      <c r="E136" s="67"/>
      <c r="F136" s="67"/>
      <c r="G136" s="67"/>
      <c r="H136" s="67"/>
      <c r="I136" s="67"/>
      <c r="J136" s="67"/>
      <c r="K136" s="67"/>
      <c r="L136" s="67"/>
    </row>
    <row r="137" spans="1:15" x14ac:dyDescent="0.3">
      <c r="A137" s="67"/>
      <c r="B137" s="67"/>
      <c r="C137" s="67"/>
      <c r="D137" s="67"/>
      <c r="E137" s="115" t="s">
        <v>367</v>
      </c>
      <c r="F137" s="115"/>
      <c r="G137" s="115"/>
      <c r="H137" s="115"/>
      <c r="I137" s="115"/>
      <c r="J137" s="67"/>
      <c r="K137" s="67"/>
      <c r="L137" s="67"/>
    </row>
    <row r="138" spans="1:15" ht="29" customHeight="1" x14ac:dyDescent="0.3">
      <c r="A138" s="67"/>
      <c r="B138" s="116" t="s">
        <v>23</v>
      </c>
      <c r="C138" s="116"/>
      <c r="D138" s="76" t="s">
        <v>368</v>
      </c>
      <c r="E138" s="76" t="s">
        <v>193</v>
      </c>
      <c r="F138" s="76" t="s">
        <v>194</v>
      </c>
      <c r="G138" s="76" t="s">
        <v>195</v>
      </c>
      <c r="H138" s="76" t="s">
        <v>196</v>
      </c>
      <c r="I138" s="76" t="s">
        <v>197</v>
      </c>
      <c r="J138" s="76" t="s">
        <v>22</v>
      </c>
      <c r="K138" s="67"/>
      <c r="L138" s="67"/>
    </row>
    <row r="139" spans="1:15" x14ac:dyDescent="0.3">
      <c r="A139" s="67"/>
      <c r="B139" s="111" t="s">
        <v>238</v>
      </c>
      <c r="C139" s="112"/>
      <c r="D139" s="112"/>
      <c r="E139" s="112"/>
      <c r="F139" s="112"/>
      <c r="G139" s="112"/>
      <c r="H139" s="112"/>
      <c r="I139" s="112"/>
      <c r="J139" s="113"/>
      <c r="K139" s="67"/>
      <c r="L139" s="67"/>
      <c r="M139" s="27" t="s">
        <v>238</v>
      </c>
    </row>
    <row r="140" spans="1:15" x14ac:dyDescent="0.3">
      <c r="A140" s="67"/>
      <c r="B140" s="114" t="s">
        <v>419</v>
      </c>
      <c r="C140" s="114"/>
      <c r="D140" s="77">
        <v>2021</v>
      </c>
      <c r="E140" s="75">
        <v>3.2</v>
      </c>
      <c r="F140" s="75">
        <v>8.6999999999999993</v>
      </c>
      <c r="G140" s="75">
        <v>24.3</v>
      </c>
      <c r="H140" s="75">
        <v>42.9</v>
      </c>
      <c r="I140" s="75">
        <v>20.8</v>
      </c>
      <c r="J140" s="73">
        <v>11634</v>
      </c>
      <c r="K140" s="67"/>
      <c r="L140" s="67"/>
    </row>
    <row r="141" spans="1:15" x14ac:dyDescent="0.3">
      <c r="A141" s="67"/>
      <c r="B141" s="114" t="s">
        <v>419</v>
      </c>
      <c r="C141" s="114"/>
      <c r="D141" s="77">
        <v>2020</v>
      </c>
      <c r="E141" s="75">
        <v>2.2000000000000002</v>
      </c>
      <c r="F141" s="75">
        <v>6.3</v>
      </c>
      <c r="G141" s="75">
        <v>20.8</v>
      </c>
      <c r="H141" s="75">
        <v>45.7</v>
      </c>
      <c r="I141" s="75">
        <v>24.9</v>
      </c>
      <c r="J141" s="73">
        <v>11938</v>
      </c>
      <c r="K141" s="67"/>
      <c r="L141" s="67"/>
    </row>
    <row r="142" spans="1:15" x14ac:dyDescent="0.3">
      <c r="A142" s="67"/>
      <c r="B142" s="114" t="s">
        <v>419</v>
      </c>
      <c r="C142" s="114"/>
      <c r="D142" s="77">
        <v>2019</v>
      </c>
      <c r="E142" s="75">
        <v>2.2999999999999998</v>
      </c>
      <c r="F142" s="75">
        <v>7.1</v>
      </c>
      <c r="G142" s="75">
        <v>20.100000000000001</v>
      </c>
      <c r="H142" s="75">
        <v>45.5</v>
      </c>
      <c r="I142" s="75">
        <v>24.9</v>
      </c>
      <c r="J142" s="73">
        <v>12869</v>
      </c>
      <c r="K142" s="67"/>
      <c r="L142" s="67"/>
    </row>
    <row r="143" spans="1:15" x14ac:dyDescent="0.3">
      <c r="A143" s="67"/>
      <c r="B143" s="111" t="s">
        <v>239</v>
      </c>
      <c r="C143" s="112"/>
      <c r="D143" s="112"/>
      <c r="E143" s="112"/>
      <c r="F143" s="112"/>
      <c r="G143" s="112"/>
      <c r="H143" s="112"/>
      <c r="I143" s="112"/>
      <c r="J143" s="113"/>
      <c r="K143" s="67"/>
      <c r="L143" s="67"/>
      <c r="M143" s="27" t="s">
        <v>239</v>
      </c>
    </row>
    <row r="144" spans="1:15" x14ac:dyDescent="0.3">
      <c r="A144" s="67"/>
      <c r="B144" s="114" t="s">
        <v>419</v>
      </c>
      <c r="C144" s="114"/>
      <c r="D144" s="77">
        <v>2021</v>
      </c>
      <c r="E144" s="75">
        <v>0.8</v>
      </c>
      <c r="F144" s="75">
        <v>2.1</v>
      </c>
      <c r="G144" s="75">
        <v>8.6</v>
      </c>
      <c r="H144" s="75">
        <v>51.6</v>
      </c>
      <c r="I144" s="75">
        <v>36.799999999999997</v>
      </c>
      <c r="J144" s="73">
        <v>11812</v>
      </c>
      <c r="K144" s="67"/>
      <c r="L144" s="67"/>
    </row>
    <row r="145" spans="1:12" x14ac:dyDescent="0.3">
      <c r="A145" s="67"/>
      <c r="B145" s="114" t="s">
        <v>419</v>
      </c>
      <c r="C145" s="114"/>
      <c r="D145" s="77">
        <v>2020</v>
      </c>
      <c r="E145" s="75">
        <v>0.7</v>
      </c>
      <c r="F145" s="75">
        <v>1.5</v>
      </c>
      <c r="G145" s="75">
        <v>6.5</v>
      </c>
      <c r="H145" s="75">
        <v>49.1</v>
      </c>
      <c r="I145" s="75">
        <v>42.2</v>
      </c>
      <c r="J145" s="73">
        <v>12146</v>
      </c>
      <c r="K145" s="67"/>
      <c r="L145" s="67"/>
    </row>
    <row r="146" spans="1:12" x14ac:dyDescent="0.3">
      <c r="A146" s="67"/>
      <c r="B146" s="114" t="s">
        <v>419</v>
      </c>
      <c r="C146" s="114"/>
      <c r="D146" s="77">
        <v>2019</v>
      </c>
      <c r="E146" s="75">
        <v>0.6</v>
      </c>
      <c r="F146" s="75">
        <v>1.6</v>
      </c>
      <c r="G146" s="75">
        <v>6.2</v>
      </c>
      <c r="H146" s="75">
        <v>49.7</v>
      </c>
      <c r="I146" s="75">
        <v>41.9</v>
      </c>
      <c r="J146" s="73">
        <v>13123</v>
      </c>
      <c r="K146" s="67"/>
      <c r="L146" s="67"/>
    </row>
    <row r="147" spans="1:12"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zGAlyfT05mDoLAbnaCak6hobbsDGQcDIUZDKzUexTU9UeLbElOQ/4PGcUXFhamocOR+OO7valjc4kGWQMVi6Nw==" saltValue="aaWu/ngHCPVCoPc2tttpWA==" spinCount="100000" sheet="1" objects="1" scenarios="1"/>
  <mergeCells count="127">
    <mergeCell ref="A1:B2"/>
    <mergeCell ref="C1:J1"/>
    <mergeCell ref="C2:K2"/>
    <mergeCell ref="B5:K5"/>
    <mergeCell ref="E7:I7"/>
    <mergeCell ref="B8:C8"/>
    <mergeCell ref="B15:C15"/>
    <mergeCell ref="B16:C16"/>
    <mergeCell ref="B17:J17"/>
    <mergeCell ref="B18:C18"/>
    <mergeCell ref="B19:C19"/>
    <mergeCell ref="B20:C20"/>
    <mergeCell ref="B9:J9"/>
    <mergeCell ref="B10:C10"/>
    <mergeCell ref="B11:C11"/>
    <mergeCell ref="B12:C12"/>
    <mergeCell ref="B13:J13"/>
    <mergeCell ref="B14:C14"/>
    <mergeCell ref="B27:C27"/>
    <mergeCell ref="B28:C28"/>
    <mergeCell ref="B29:J29"/>
    <mergeCell ref="B30:C30"/>
    <mergeCell ref="B31:C31"/>
    <mergeCell ref="B32:C32"/>
    <mergeCell ref="B21:J21"/>
    <mergeCell ref="B22:C22"/>
    <mergeCell ref="B23:C23"/>
    <mergeCell ref="B24:C24"/>
    <mergeCell ref="B25:J25"/>
    <mergeCell ref="B26:C26"/>
    <mergeCell ref="B39:C39"/>
    <mergeCell ref="B40:C40"/>
    <mergeCell ref="B41:J41"/>
    <mergeCell ref="B42:C42"/>
    <mergeCell ref="B43:C43"/>
    <mergeCell ref="B44:C44"/>
    <mergeCell ref="B33:J33"/>
    <mergeCell ref="B34:C34"/>
    <mergeCell ref="B35:C35"/>
    <mergeCell ref="B36:C36"/>
    <mergeCell ref="B37:J37"/>
    <mergeCell ref="B38:C38"/>
    <mergeCell ref="B56:K56"/>
    <mergeCell ref="B58:C58"/>
    <mergeCell ref="B59:C59"/>
    <mergeCell ref="B60:C60"/>
    <mergeCell ref="B61:C61"/>
    <mergeCell ref="B63:K63"/>
    <mergeCell ref="B47:K47"/>
    <mergeCell ref="B49:K49"/>
    <mergeCell ref="B51:C51"/>
    <mergeCell ref="B52:C52"/>
    <mergeCell ref="B53:C53"/>
    <mergeCell ref="B54:C54"/>
    <mergeCell ref="B74:C74"/>
    <mergeCell ref="B75:K75"/>
    <mergeCell ref="B76:C76"/>
    <mergeCell ref="B77:C77"/>
    <mergeCell ref="B78:C78"/>
    <mergeCell ref="B81:K81"/>
    <mergeCell ref="B65:C65"/>
    <mergeCell ref="B66:C66"/>
    <mergeCell ref="B67:C67"/>
    <mergeCell ref="B68:C68"/>
    <mergeCell ref="B71:K71"/>
    <mergeCell ref="E73:J73"/>
    <mergeCell ref="B89:K89"/>
    <mergeCell ref="B90:C90"/>
    <mergeCell ref="B91:C91"/>
    <mergeCell ref="B92:C92"/>
    <mergeCell ref="B93:K93"/>
    <mergeCell ref="B94:C94"/>
    <mergeCell ref="E83:J83"/>
    <mergeCell ref="B84:C84"/>
    <mergeCell ref="B85:K85"/>
    <mergeCell ref="B86:C86"/>
    <mergeCell ref="B87:C87"/>
    <mergeCell ref="B88:C88"/>
    <mergeCell ref="B101:K101"/>
    <mergeCell ref="B102:C102"/>
    <mergeCell ref="B103:C103"/>
    <mergeCell ref="B104:C104"/>
    <mergeCell ref="B105:K105"/>
    <mergeCell ref="B106:C106"/>
    <mergeCell ref="B95:C95"/>
    <mergeCell ref="B96:C96"/>
    <mergeCell ref="B97:K97"/>
    <mergeCell ref="B98:C98"/>
    <mergeCell ref="B99:C99"/>
    <mergeCell ref="B100:C100"/>
    <mergeCell ref="B113:K113"/>
    <mergeCell ref="B114:C114"/>
    <mergeCell ref="B115:C115"/>
    <mergeCell ref="B116:C116"/>
    <mergeCell ref="B117:K117"/>
    <mergeCell ref="B118:C118"/>
    <mergeCell ref="B107:C107"/>
    <mergeCell ref="B108:C108"/>
    <mergeCell ref="B109:K109"/>
    <mergeCell ref="B110:C110"/>
    <mergeCell ref="B111:C111"/>
    <mergeCell ref="B112:C112"/>
    <mergeCell ref="B125:K125"/>
    <mergeCell ref="B126:C126"/>
    <mergeCell ref="B127:C127"/>
    <mergeCell ref="B128:C128"/>
    <mergeCell ref="B129:K129"/>
    <mergeCell ref="B130:C130"/>
    <mergeCell ref="B119:C119"/>
    <mergeCell ref="B120:C120"/>
    <mergeCell ref="B121:K121"/>
    <mergeCell ref="B122:C122"/>
    <mergeCell ref="B123:C123"/>
    <mergeCell ref="B124:C124"/>
    <mergeCell ref="B146:C146"/>
    <mergeCell ref="B140:C140"/>
    <mergeCell ref="B141:C141"/>
    <mergeCell ref="B142:C142"/>
    <mergeCell ref="B143:J143"/>
    <mergeCell ref="B144:C144"/>
    <mergeCell ref="B145:C145"/>
    <mergeCell ref="B131:C131"/>
    <mergeCell ref="B132:C132"/>
    <mergeCell ref="B135:K135"/>
    <mergeCell ref="E137:I137"/>
    <mergeCell ref="B138:C138"/>
    <mergeCell ref="B139:J139"/>
  </mergeCells>
  <pageMargins left="0.2" right="0.2" top="0.25" bottom="0.35" header="0.3" footer="0.45"/>
  <pageSetup scale="90" orientation="portrait" r:id="rId1"/>
  <rowBreaks count="4" manualBreakCount="4">
    <brk id="45" max="16383" man="1"/>
    <brk id="69" max="16383" man="1"/>
    <brk id="79" max="16383" man="1"/>
    <brk id="13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6497-B0B2-4958-9BCA-66D25A592682}">
  <sheetPr codeName="Sheet20"/>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424</v>
      </c>
      <c r="B1" s="109"/>
      <c r="C1" s="110" t="s">
        <v>179</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ht="39" x14ac:dyDescent="0.3">
      <c r="A5" s="68"/>
      <c r="B5" s="107" t="s">
        <v>385</v>
      </c>
      <c r="C5" s="107"/>
      <c r="D5" s="107"/>
      <c r="E5" s="107"/>
      <c r="F5" s="107"/>
      <c r="G5" s="107"/>
      <c r="H5" s="107"/>
      <c r="I5" s="107"/>
      <c r="J5" s="107"/>
      <c r="K5" s="107"/>
      <c r="L5" s="68"/>
      <c r="M5" s="26" t="s">
        <v>385</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367</v>
      </c>
      <c r="F7" s="115"/>
      <c r="G7" s="115"/>
      <c r="H7" s="115"/>
      <c r="I7" s="115"/>
      <c r="J7" s="67"/>
      <c r="K7" s="67"/>
      <c r="L7" s="67"/>
      <c r="M7" s="23"/>
      <c r="N7" s="23"/>
      <c r="O7" s="29"/>
    </row>
    <row r="8" spans="1:15" s="22" customFormat="1" ht="29" customHeight="1" x14ac:dyDescent="0.3">
      <c r="A8" s="67"/>
      <c r="B8" s="116" t="s">
        <v>23</v>
      </c>
      <c r="C8" s="116"/>
      <c r="D8" s="76" t="s">
        <v>368</v>
      </c>
      <c r="E8" s="76" t="s">
        <v>241</v>
      </c>
      <c r="F8" s="76" t="s">
        <v>242</v>
      </c>
      <c r="G8" s="76" t="s">
        <v>195</v>
      </c>
      <c r="H8" s="76" t="s">
        <v>243</v>
      </c>
      <c r="I8" s="76" t="s">
        <v>244</v>
      </c>
      <c r="J8" s="76" t="s">
        <v>22</v>
      </c>
      <c r="K8" s="67"/>
      <c r="L8" s="67"/>
      <c r="M8" s="23"/>
      <c r="N8" s="23"/>
      <c r="O8" s="29"/>
    </row>
    <row r="9" spans="1:15" s="22" customFormat="1" ht="12.5" x14ac:dyDescent="0.25">
      <c r="A9" s="67"/>
      <c r="B9" s="111" t="s">
        <v>240</v>
      </c>
      <c r="C9" s="112"/>
      <c r="D9" s="112"/>
      <c r="E9" s="112"/>
      <c r="F9" s="112"/>
      <c r="G9" s="112"/>
      <c r="H9" s="112"/>
      <c r="I9" s="112"/>
      <c r="J9" s="113"/>
      <c r="K9" s="67"/>
      <c r="L9" s="67"/>
      <c r="M9" s="23" t="s">
        <v>240</v>
      </c>
      <c r="N9" s="23"/>
      <c r="O9" s="29"/>
    </row>
    <row r="10" spans="1:15" s="22" customFormat="1" ht="12.5" x14ac:dyDescent="0.25">
      <c r="A10" s="67"/>
      <c r="B10" s="114" t="s">
        <v>419</v>
      </c>
      <c r="C10" s="114"/>
      <c r="D10" s="77">
        <v>2021</v>
      </c>
      <c r="E10" s="75">
        <v>3.4</v>
      </c>
      <c r="F10" s="75">
        <v>9.6999999999999993</v>
      </c>
      <c r="G10" s="75">
        <v>17.2</v>
      </c>
      <c r="H10" s="75">
        <v>40.6</v>
      </c>
      <c r="I10" s="75">
        <v>29.1</v>
      </c>
      <c r="J10" s="73">
        <v>7750</v>
      </c>
      <c r="K10" s="67"/>
      <c r="L10" s="67"/>
      <c r="M10" s="23"/>
      <c r="N10" s="23"/>
      <c r="O10" s="29"/>
    </row>
    <row r="11" spans="1:15" s="22" customFormat="1" ht="12.5" x14ac:dyDescent="0.25">
      <c r="A11" s="67"/>
      <c r="B11" s="114" t="s">
        <v>419</v>
      </c>
      <c r="C11" s="114"/>
      <c r="D11" s="77">
        <v>2020</v>
      </c>
      <c r="E11" s="75">
        <v>2.8</v>
      </c>
      <c r="F11" s="75">
        <v>7.8</v>
      </c>
      <c r="G11" s="75">
        <v>14.8</v>
      </c>
      <c r="H11" s="75">
        <v>39.9</v>
      </c>
      <c r="I11" s="75">
        <v>34.6</v>
      </c>
      <c r="J11" s="73">
        <v>7990</v>
      </c>
      <c r="K11" s="67"/>
      <c r="L11" s="67"/>
      <c r="M11" s="23"/>
      <c r="N11" s="23"/>
      <c r="O11" s="29"/>
    </row>
    <row r="12" spans="1:15" s="25" customFormat="1" x14ac:dyDescent="0.25">
      <c r="A12" s="67"/>
      <c r="B12" s="114" t="s">
        <v>419</v>
      </c>
      <c r="C12" s="114"/>
      <c r="D12" s="77">
        <v>2019</v>
      </c>
      <c r="E12" s="75" t="s">
        <v>422</v>
      </c>
      <c r="F12" s="75" t="s">
        <v>422</v>
      </c>
      <c r="G12" s="75" t="s">
        <v>422</v>
      </c>
      <c r="H12" s="75" t="s">
        <v>422</v>
      </c>
      <c r="I12" s="75" t="s">
        <v>422</v>
      </c>
      <c r="J12" s="73" t="s">
        <v>422</v>
      </c>
      <c r="K12" s="67"/>
      <c r="L12" s="67"/>
      <c r="M12" s="26"/>
      <c r="N12" s="26"/>
      <c r="O12" s="30"/>
    </row>
    <row r="13" spans="1:15" s="25" customFormat="1" x14ac:dyDescent="0.25">
      <c r="A13" s="67"/>
      <c r="B13" s="111" t="s">
        <v>245</v>
      </c>
      <c r="C13" s="112"/>
      <c r="D13" s="112"/>
      <c r="E13" s="112"/>
      <c r="F13" s="112"/>
      <c r="G13" s="112"/>
      <c r="H13" s="112"/>
      <c r="I13" s="112"/>
      <c r="J13" s="113"/>
      <c r="K13" s="67"/>
      <c r="L13" s="67"/>
      <c r="M13" s="26" t="s">
        <v>245</v>
      </c>
      <c r="N13" s="26"/>
      <c r="O13" s="30"/>
    </row>
    <row r="14" spans="1:15" s="25" customFormat="1" x14ac:dyDescent="0.25">
      <c r="A14" s="67"/>
      <c r="B14" s="114" t="s">
        <v>419</v>
      </c>
      <c r="C14" s="114"/>
      <c r="D14" s="77">
        <v>2021</v>
      </c>
      <c r="E14" s="75">
        <v>2.5</v>
      </c>
      <c r="F14" s="75">
        <v>6.5</v>
      </c>
      <c r="G14" s="75">
        <v>16.899999999999999</v>
      </c>
      <c r="H14" s="75">
        <v>37.200000000000003</v>
      </c>
      <c r="I14" s="75">
        <v>37</v>
      </c>
      <c r="J14" s="73">
        <v>5349</v>
      </c>
      <c r="K14" s="67"/>
      <c r="L14" s="67"/>
      <c r="M14" s="26"/>
      <c r="N14" s="26"/>
      <c r="O14" s="30"/>
    </row>
    <row r="15" spans="1:15" s="22" customFormat="1" ht="12.5" x14ac:dyDescent="0.25">
      <c r="A15" s="67"/>
      <c r="B15" s="114" t="s">
        <v>419</v>
      </c>
      <c r="C15" s="114"/>
      <c r="D15" s="77">
        <v>2020</v>
      </c>
      <c r="E15" s="75">
        <v>2.2000000000000002</v>
      </c>
      <c r="F15" s="75">
        <v>5.0999999999999996</v>
      </c>
      <c r="G15" s="75">
        <v>15.1</v>
      </c>
      <c r="H15" s="75">
        <v>37.299999999999997</v>
      </c>
      <c r="I15" s="75">
        <v>40.299999999999997</v>
      </c>
      <c r="J15" s="73">
        <v>5258</v>
      </c>
      <c r="K15" s="67"/>
      <c r="L15" s="67"/>
      <c r="M15" s="23"/>
      <c r="N15" s="23"/>
      <c r="O15" s="29"/>
    </row>
    <row r="16" spans="1:15" s="22" customFormat="1" ht="12.5" x14ac:dyDescent="0.25">
      <c r="A16" s="67"/>
      <c r="B16" s="114" t="s">
        <v>419</v>
      </c>
      <c r="C16" s="114"/>
      <c r="D16" s="77">
        <v>2019</v>
      </c>
      <c r="E16" s="75" t="s">
        <v>422</v>
      </c>
      <c r="F16" s="75" t="s">
        <v>422</v>
      </c>
      <c r="G16" s="75" t="s">
        <v>422</v>
      </c>
      <c r="H16" s="75" t="s">
        <v>422</v>
      </c>
      <c r="I16" s="75" t="s">
        <v>422</v>
      </c>
      <c r="J16" s="73" t="s">
        <v>422</v>
      </c>
      <c r="K16" s="67"/>
      <c r="L16" s="67"/>
      <c r="M16" s="23"/>
      <c r="N16" s="23"/>
      <c r="O16" s="29"/>
    </row>
    <row r="17" spans="1:15" s="22" customFormat="1" ht="12.5" x14ac:dyDescent="0.25">
      <c r="A17" s="67"/>
      <c r="B17" s="111" t="s">
        <v>246</v>
      </c>
      <c r="C17" s="112"/>
      <c r="D17" s="112"/>
      <c r="E17" s="112"/>
      <c r="F17" s="112"/>
      <c r="G17" s="112"/>
      <c r="H17" s="112"/>
      <c r="I17" s="112"/>
      <c r="J17" s="113"/>
      <c r="K17" s="67"/>
      <c r="L17" s="67"/>
      <c r="M17" s="23" t="s">
        <v>246</v>
      </c>
      <c r="N17" s="23"/>
      <c r="O17" s="29"/>
    </row>
    <row r="18" spans="1:15" s="22" customFormat="1" ht="12.5" x14ac:dyDescent="0.25">
      <c r="A18" s="67"/>
      <c r="B18" s="114" t="s">
        <v>419</v>
      </c>
      <c r="C18" s="114"/>
      <c r="D18" s="77">
        <v>2021</v>
      </c>
      <c r="E18" s="75">
        <v>2.9</v>
      </c>
      <c r="F18" s="75">
        <v>9.1</v>
      </c>
      <c r="G18" s="75">
        <v>17.100000000000001</v>
      </c>
      <c r="H18" s="75">
        <v>39.4</v>
      </c>
      <c r="I18" s="75">
        <v>31.5</v>
      </c>
      <c r="J18" s="73">
        <v>9306</v>
      </c>
      <c r="K18" s="67"/>
      <c r="L18" s="67"/>
      <c r="M18" s="23"/>
      <c r="N18" s="23"/>
      <c r="O18" s="29"/>
    </row>
    <row r="19" spans="1:15" s="22" customFormat="1" ht="12.5" x14ac:dyDescent="0.25">
      <c r="A19" s="67"/>
      <c r="B19" s="114" t="s">
        <v>419</v>
      </c>
      <c r="C19" s="114"/>
      <c r="D19" s="77">
        <v>2020</v>
      </c>
      <c r="E19" s="75">
        <v>2.5</v>
      </c>
      <c r="F19" s="75">
        <v>7</v>
      </c>
      <c r="G19" s="75">
        <v>14.7</v>
      </c>
      <c r="H19" s="75">
        <v>39.4</v>
      </c>
      <c r="I19" s="75">
        <v>36.299999999999997</v>
      </c>
      <c r="J19" s="73">
        <v>9563</v>
      </c>
      <c r="K19" s="67"/>
      <c r="L19" s="67"/>
      <c r="M19" s="23"/>
      <c r="N19" s="23"/>
      <c r="O19" s="29"/>
    </row>
    <row r="20" spans="1:15" s="22" customFormat="1" ht="12.5" x14ac:dyDescent="0.25">
      <c r="A20" s="67"/>
      <c r="B20" s="114" t="s">
        <v>419</v>
      </c>
      <c r="C20" s="114"/>
      <c r="D20" s="77">
        <v>2019</v>
      </c>
      <c r="E20" s="75" t="s">
        <v>422</v>
      </c>
      <c r="F20" s="75" t="s">
        <v>422</v>
      </c>
      <c r="G20" s="75" t="s">
        <v>422</v>
      </c>
      <c r="H20" s="75" t="s">
        <v>422</v>
      </c>
      <c r="I20" s="75" t="s">
        <v>422</v>
      </c>
      <c r="J20" s="73" t="s">
        <v>422</v>
      </c>
      <c r="K20" s="67"/>
      <c r="L20" s="67"/>
      <c r="M20" s="23"/>
      <c r="N20" s="23"/>
      <c r="O20" s="29"/>
    </row>
    <row r="21" spans="1:15" s="22" customFormat="1" ht="12.5" x14ac:dyDescent="0.25">
      <c r="A21" s="67"/>
      <c r="B21" s="111" t="s">
        <v>247</v>
      </c>
      <c r="C21" s="112"/>
      <c r="D21" s="112"/>
      <c r="E21" s="112"/>
      <c r="F21" s="112"/>
      <c r="G21" s="112"/>
      <c r="H21" s="112"/>
      <c r="I21" s="112"/>
      <c r="J21" s="113"/>
      <c r="K21" s="67"/>
      <c r="L21" s="67"/>
      <c r="M21" s="23" t="s">
        <v>247</v>
      </c>
      <c r="N21" s="23"/>
      <c r="O21" s="29"/>
    </row>
    <row r="22" spans="1:15" s="22" customFormat="1" ht="12.5" x14ac:dyDescent="0.25">
      <c r="A22" s="67"/>
      <c r="B22" s="114" t="s">
        <v>419</v>
      </c>
      <c r="C22" s="114"/>
      <c r="D22" s="77">
        <v>2021</v>
      </c>
      <c r="E22" s="75">
        <v>4</v>
      </c>
      <c r="F22" s="75">
        <v>7.9</v>
      </c>
      <c r="G22" s="75">
        <v>19.399999999999999</v>
      </c>
      <c r="H22" s="75">
        <v>37</v>
      </c>
      <c r="I22" s="75">
        <v>31.7</v>
      </c>
      <c r="J22" s="73">
        <v>8492</v>
      </c>
      <c r="K22" s="67"/>
      <c r="L22" s="67"/>
      <c r="M22" s="23"/>
      <c r="N22" s="23"/>
      <c r="O22" s="29"/>
    </row>
    <row r="23" spans="1:15" s="22" customFormat="1" ht="12.5" x14ac:dyDescent="0.25">
      <c r="A23" s="67"/>
      <c r="B23" s="114" t="s">
        <v>419</v>
      </c>
      <c r="C23" s="114"/>
      <c r="D23" s="77">
        <v>2020</v>
      </c>
      <c r="E23" s="75">
        <v>4.0999999999999996</v>
      </c>
      <c r="F23" s="75">
        <v>7.7</v>
      </c>
      <c r="G23" s="75">
        <v>16.600000000000001</v>
      </c>
      <c r="H23" s="75">
        <v>35.799999999999997</v>
      </c>
      <c r="I23" s="75">
        <v>35.799999999999997</v>
      </c>
      <c r="J23" s="73">
        <v>8867</v>
      </c>
      <c r="K23" s="67"/>
      <c r="L23" s="67"/>
      <c r="M23" s="23"/>
      <c r="N23" s="23"/>
      <c r="O23" s="29"/>
    </row>
    <row r="24" spans="1:15" s="22" customFormat="1" ht="12.5" x14ac:dyDescent="0.25">
      <c r="A24" s="67"/>
      <c r="B24" s="114" t="s">
        <v>419</v>
      </c>
      <c r="C24" s="114"/>
      <c r="D24" s="77">
        <v>2019</v>
      </c>
      <c r="E24" s="75" t="s">
        <v>422</v>
      </c>
      <c r="F24" s="75" t="s">
        <v>422</v>
      </c>
      <c r="G24" s="75" t="s">
        <v>422</v>
      </c>
      <c r="H24" s="75" t="s">
        <v>422</v>
      </c>
      <c r="I24" s="75" t="s">
        <v>422</v>
      </c>
      <c r="J24" s="73" t="s">
        <v>422</v>
      </c>
      <c r="K24" s="67"/>
      <c r="L24" s="67"/>
      <c r="M24" s="23"/>
      <c r="N24" s="23"/>
      <c r="O24" s="29"/>
    </row>
    <row r="25" spans="1:15" s="22" customFormat="1" ht="12.5" x14ac:dyDescent="0.25">
      <c r="A25" s="67"/>
      <c r="B25" s="111" t="s">
        <v>248</v>
      </c>
      <c r="C25" s="112"/>
      <c r="D25" s="112"/>
      <c r="E25" s="112"/>
      <c r="F25" s="112"/>
      <c r="G25" s="112"/>
      <c r="H25" s="112"/>
      <c r="I25" s="112"/>
      <c r="J25" s="113"/>
      <c r="K25" s="67"/>
      <c r="L25" s="67"/>
      <c r="M25" s="23" t="s">
        <v>248</v>
      </c>
      <c r="N25" s="23"/>
      <c r="O25" s="29"/>
    </row>
    <row r="26" spans="1:15" s="22" customFormat="1" ht="12.5" x14ac:dyDescent="0.25">
      <c r="A26" s="67"/>
      <c r="B26" s="114" t="s">
        <v>419</v>
      </c>
      <c r="C26" s="114"/>
      <c r="D26" s="77">
        <v>2021</v>
      </c>
      <c r="E26" s="75">
        <v>8.3000000000000007</v>
      </c>
      <c r="F26" s="75">
        <v>12.7</v>
      </c>
      <c r="G26" s="75">
        <v>21.6</v>
      </c>
      <c r="H26" s="75">
        <v>32.6</v>
      </c>
      <c r="I26" s="75">
        <v>24.7</v>
      </c>
      <c r="J26" s="73">
        <v>5019</v>
      </c>
      <c r="K26" s="67"/>
      <c r="L26" s="67"/>
      <c r="M26" s="23"/>
      <c r="N26" s="23"/>
      <c r="O26" s="29"/>
    </row>
    <row r="27" spans="1:15" s="22" customFormat="1" ht="12.5" x14ac:dyDescent="0.25">
      <c r="A27" s="67"/>
      <c r="B27" s="114" t="s">
        <v>419</v>
      </c>
      <c r="C27" s="114"/>
      <c r="D27" s="77">
        <v>2020</v>
      </c>
      <c r="E27" s="75">
        <v>9.3000000000000007</v>
      </c>
      <c r="F27" s="75">
        <v>10.9</v>
      </c>
      <c r="G27" s="75">
        <v>19.100000000000001</v>
      </c>
      <c r="H27" s="75">
        <v>33.700000000000003</v>
      </c>
      <c r="I27" s="75">
        <v>27</v>
      </c>
      <c r="J27" s="73">
        <v>5027</v>
      </c>
      <c r="K27" s="67"/>
      <c r="L27" s="67"/>
      <c r="M27" s="23"/>
      <c r="N27" s="23"/>
      <c r="O27" s="29"/>
    </row>
    <row r="28" spans="1:15" s="22" customFormat="1" ht="12.5" x14ac:dyDescent="0.25">
      <c r="A28" s="67"/>
      <c r="B28" s="114" t="s">
        <v>419</v>
      </c>
      <c r="C28" s="114"/>
      <c r="D28" s="77">
        <v>2019</v>
      </c>
      <c r="E28" s="75" t="s">
        <v>422</v>
      </c>
      <c r="F28" s="75" t="s">
        <v>422</v>
      </c>
      <c r="G28" s="75" t="s">
        <v>422</v>
      </c>
      <c r="H28" s="75" t="s">
        <v>422</v>
      </c>
      <c r="I28" s="75" t="s">
        <v>422</v>
      </c>
      <c r="J28" s="73" t="s">
        <v>422</v>
      </c>
      <c r="K28" s="67"/>
      <c r="L28" s="67"/>
      <c r="M28" s="23"/>
      <c r="N28" s="23"/>
      <c r="O28" s="29"/>
    </row>
    <row r="29" spans="1:15" s="22" customFormat="1" ht="12.5" x14ac:dyDescent="0.25">
      <c r="A29" s="67"/>
      <c r="B29" s="111" t="s">
        <v>249</v>
      </c>
      <c r="C29" s="112"/>
      <c r="D29" s="112"/>
      <c r="E29" s="112"/>
      <c r="F29" s="112"/>
      <c r="G29" s="112"/>
      <c r="H29" s="112"/>
      <c r="I29" s="112"/>
      <c r="J29" s="113"/>
      <c r="K29" s="67"/>
      <c r="L29" s="67"/>
      <c r="M29" s="23" t="s">
        <v>249</v>
      </c>
      <c r="N29" s="23"/>
      <c r="O29" s="29"/>
    </row>
    <row r="30" spans="1:15" s="22" customFormat="1" ht="12.5" x14ac:dyDescent="0.25">
      <c r="A30" s="67"/>
      <c r="B30" s="114" t="s">
        <v>419</v>
      </c>
      <c r="C30" s="114"/>
      <c r="D30" s="77">
        <v>2021</v>
      </c>
      <c r="E30" s="75">
        <v>3.5</v>
      </c>
      <c r="F30" s="75">
        <v>7.2</v>
      </c>
      <c r="G30" s="75">
        <v>16</v>
      </c>
      <c r="H30" s="75">
        <v>40.299999999999997</v>
      </c>
      <c r="I30" s="75">
        <v>33</v>
      </c>
      <c r="J30" s="73">
        <v>7603</v>
      </c>
      <c r="K30" s="67"/>
      <c r="L30" s="67"/>
      <c r="M30" s="23"/>
      <c r="N30" s="23"/>
      <c r="O30" s="29"/>
    </row>
    <row r="31" spans="1:15" s="22" customFormat="1" ht="12.5" x14ac:dyDescent="0.25">
      <c r="A31" s="67"/>
      <c r="B31" s="114" t="s">
        <v>419</v>
      </c>
      <c r="C31" s="114"/>
      <c r="D31" s="77">
        <v>2020</v>
      </c>
      <c r="E31" s="75">
        <v>3.2</v>
      </c>
      <c r="F31" s="75">
        <v>5.7</v>
      </c>
      <c r="G31" s="75">
        <v>14.3</v>
      </c>
      <c r="H31" s="75">
        <v>40.700000000000003</v>
      </c>
      <c r="I31" s="75">
        <v>36.1</v>
      </c>
      <c r="J31" s="73">
        <v>7940</v>
      </c>
      <c r="K31" s="67"/>
      <c r="L31" s="67"/>
      <c r="M31" s="23"/>
      <c r="N31" s="23"/>
      <c r="O31" s="29"/>
    </row>
    <row r="32" spans="1:15" s="22" customFormat="1" ht="12.5" x14ac:dyDescent="0.25">
      <c r="A32" s="67"/>
      <c r="B32" s="114" t="s">
        <v>419</v>
      </c>
      <c r="C32" s="114"/>
      <c r="D32" s="77">
        <v>2019</v>
      </c>
      <c r="E32" s="75" t="s">
        <v>422</v>
      </c>
      <c r="F32" s="75" t="s">
        <v>422</v>
      </c>
      <c r="G32" s="75" t="s">
        <v>422</v>
      </c>
      <c r="H32" s="75" t="s">
        <v>422</v>
      </c>
      <c r="I32" s="75" t="s">
        <v>422</v>
      </c>
      <c r="J32" s="73" t="s">
        <v>422</v>
      </c>
      <c r="K32" s="67"/>
      <c r="L32" s="67"/>
      <c r="M32" s="23"/>
      <c r="N32" s="23"/>
      <c r="O32" s="29"/>
    </row>
    <row r="33" spans="1:15" s="22" customFormat="1" ht="12.5" x14ac:dyDescent="0.25">
      <c r="A33" s="67"/>
      <c r="B33" s="111" t="s">
        <v>250</v>
      </c>
      <c r="C33" s="112"/>
      <c r="D33" s="112"/>
      <c r="E33" s="112"/>
      <c r="F33" s="112"/>
      <c r="G33" s="112"/>
      <c r="H33" s="112"/>
      <c r="I33" s="112"/>
      <c r="J33" s="113"/>
      <c r="K33" s="67"/>
      <c r="L33" s="67"/>
      <c r="M33" s="23" t="s">
        <v>250</v>
      </c>
      <c r="N33" s="23"/>
      <c r="O33" s="29"/>
    </row>
    <row r="34" spans="1:15" s="22" customFormat="1" ht="12.5" x14ac:dyDescent="0.25">
      <c r="A34" s="67"/>
      <c r="B34" s="114" t="s">
        <v>419</v>
      </c>
      <c r="C34" s="114"/>
      <c r="D34" s="77">
        <v>2021</v>
      </c>
      <c r="E34" s="75">
        <v>6.4</v>
      </c>
      <c r="F34" s="75">
        <v>12.1</v>
      </c>
      <c r="G34" s="75">
        <v>17.100000000000001</v>
      </c>
      <c r="H34" s="75">
        <v>31</v>
      </c>
      <c r="I34" s="75">
        <v>33.299999999999997</v>
      </c>
      <c r="J34" s="73">
        <v>5270</v>
      </c>
      <c r="K34" s="67"/>
      <c r="L34" s="67"/>
      <c r="M34" s="23"/>
      <c r="N34" s="23"/>
      <c r="O34" s="29"/>
    </row>
    <row r="35" spans="1:15" s="22" customFormat="1" ht="12.5" x14ac:dyDescent="0.25">
      <c r="A35" s="67"/>
      <c r="B35" s="114" t="s">
        <v>419</v>
      </c>
      <c r="C35" s="114"/>
      <c r="D35" s="77">
        <v>2020</v>
      </c>
      <c r="E35" s="75">
        <v>5</v>
      </c>
      <c r="F35" s="75">
        <v>10.7</v>
      </c>
      <c r="G35" s="75">
        <v>15.1</v>
      </c>
      <c r="H35" s="75">
        <v>31.4</v>
      </c>
      <c r="I35" s="75">
        <v>37.700000000000003</v>
      </c>
      <c r="J35" s="73">
        <v>5074</v>
      </c>
      <c r="K35" s="67"/>
      <c r="L35" s="67"/>
      <c r="M35" s="23"/>
      <c r="N35" s="23"/>
      <c r="O35" s="29"/>
    </row>
    <row r="36" spans="1:15" s="22" customFormat="1" ht="12.5" x14ac:dyDescent="0.25">
      <c r="A36" s="67"/>
      <c r="B36" s="114" t="s">
        <v>419</v>
      </c>
      <c r="C36" s="114"/>
      <c r="D36" s="77">
        <v>2019</v>
      </c>
      <c r="E36" s="75" t="s">
        <v>422</v>
      </c>
      <c r="F36" s="75" t="s">
        <v>422</v>
      </c>
      <c r="G36" s="75" t="s">
        <v>422</v>
      </c>
      <c r="H36" s="75" t="s">
        <v>422</v>
      </c>
      <c r="I36" s="75" t="s">
        <v>422</v>
      </c>
      <c r="J36" s="73" t="s">
        <v>422</v>
      </c>
      <c r="K36" s="67"/>
      <c r="L36" s="67"/>
      <c r="M36" s="23"/>
      <c r="N36" s="23"/>
      <c r="O36" s="29"/>
    </row>
    <row r="37" spans="1:15" s="22" customFormat="1" ht="12.5" x14ac:dyDescent="0.25">
      <c r="A37" s="67"/>
      <c r="B37" s="111" t="s">
        <v>251</v>
      </c>
      <c r="C37" s="112"/>
      <c r="D37" s="112"/>
      <c r="E37" s="112"/>
      <c r="F37" s="112"/>
      <c r="G37" s="112"/>
      <c r="H37" s="112"/>
      <c r="I37" s="112"/>
      <c r="J37" s="113"/>
      <c r="K37" s="67"/>
      <c r="L37" s="67"/>
      <c r="M37" s="23" t="s">
        <v>251</v>
      </c>
      <c r="N37" s="23"/>
      <c r="O37" s="29"/>
    </row>
    <row r="38" spans="1:15" s="22" customFormat="1" ht="12.5" x14ac:dyDescent="0.25">
      <c r="A38" s="67"/>
      <c r="B38" s="114" t="s">
        <v>419</v>
      </c>
      <c r="C38" s="114"/>
      <c r="D38" s="77">
        <v>2021</v>
      </c>
      <c r="E38" s="75">
        <v>6.5</v>
      </c>
      <c r="F38" s="75">
        <v>13.3</v>
      </c>
      <c r="G38" s="75">
        <v>22.7</v>
      </c>
      <c r="H38" s="75">
        <v>36</v>
      </c>
      <c r="I38" s="75">
        <v>21.5</v>
      </c>
      <c r="J38" s="73">
        <v>7856</v>
      </c>
      <c r="K38" s="67"/>
      <c r="L38" s="67"/>
      <c r="M38" s="23"/>
      <c r="N38" s="23"/>
      <c r="O38" s="29"/>
    </row>
    <row r="39" spans="1:15" s="22" customFormat="1" ht="12.5" x14ac:dyDescent="0.25">
      <c r="A39" s="67"/>
      <c r="B39" s="114" t="s">
        <v>419</v>
      </c>
      <c r="C39" s="114"/>
      <c r="D39" s="77">
        <v>2020</v>
      </c>
      <c r="E39" s="75">
        <v>4</v>
      </c>
      <c r="F39" s="75">
        <v>9.1999999999999993</v>
      </c>
      <c r="G39" s="75">
        <v>20.3</v>
      </c>
      <c r="H39" s="75">
        <v>38</v>
      </c>
      <c r="I39" s="75">
        <v>28.5</v>
      </c>
      <c r="J39" s="73">
        <v>8295</v>
      </c>
      <c r="K39" s="67"/>
      <c r="L39" s="67"/>
      <c r="M39" s="23"/>
      <c r="N39" s="23"/>
      <c r="O39" s="29"/>
    </row>
    <row r="40" spans="1:15" s="22" customFormat="1" ht="12.5" x14ac:dyDescent="0.25">
      <c r="A40" s="67"/>
      <c r="B40" s="114" t="s">
        <v>419</v>
      </c>
      <c r="C40" s="114"/>
      <c r="D40" s="77">
        <v>2019</v>
      </c>
      <c r="E40" s="75" t="s">
        <v>422</v>
      </c>
      <c r="F40" s="75" t="s">
        <v>422</v>
      </c>
      <c r="G40" s="75" t="s">
        <v>422</v>
      </c>
      <c r="H40" s="75" t="s">
        <v>422</v>
      </c>
      <c r="I40" s="75" t="s">
        <v>422</v>
      </c>
      <c r="J40" s="73" t="s">
        <v>422</v>
      </c>
      <c r="K40" s="67"/>
      <c r="L40" s="67"/>
      <c r="M40" s="23"/>
      <c r="N40" s="23"/>
      <c r="O40" s="29"/>
    </row>
    <row r="41" spans="1:15" s="22" customFormat="1" ht="12.5" x14ac:dyDescent="0.25">
      <c r="A41" s="67"/>
      <c r="B41" s="67"/>
      <c r="C41" s="67"/>
      <c r="D41" s="67"/>
      <c r="E41" s="67"/>
      <c r="F41" s="67"/>
      <c r="G41" s="67"/>
      <c r="H41" s="67"/>
      <c r="I41" s="67"/>
      <c r="J41" s="67"/>
      <c r="K41" s="67"/>
      <c r="L41" s="67"/>
      <c r="M41" s="23"/>
      <c r="N41" s="23"/>
      <c r="O41" s="29"/>
    </row>
    <row r="42" spans="1:15" s="22" customFormat="1" ht="12.5" x14ac:dyDescent="0.25">
      <c r="A42" s="67"/>
      <c r="B42" s="67"/>
      <c r="C42" s="67"/>
      <c r="D42" s="67"/>
      <c r="E42" s="67"/>
      <c r="F42" s="67"/>
      <c r="G42" s="67"/>
      <c r="H42" s="67"/>
      <c r="I42" s="67"/>
      <c r="J42" s="67"/>
      <c r="K42" s="67"/>
      <c r="L42" s="67"/>
      <c r="M42" s="23"/>
      <c r="N42" s="23"/>
      <c r="O42" s="29"/>
    </row>
    <row r="43" spans="1:15" s="25" customFormat="1" ht="39" x14ac:dyDescent="0.3">
      <c r="A43" s="68"/>
      <c r="B43" s="107" t="s">
        <v>386</v>
      </c>
      <c r="C43" s="107"/>
      <c r="D43" s="107"/>
      <c r="E43" s="107"/>
      <c r="F43" s="107"/>
      <c r="G43" s="107"/>
      <c r="H43" s="107"/>
      <c r="I43" s="107"/>
      <c r="J43" s="107"/>
      <c r="K43" s="107"/>
      <c r="L43" s="68"/>
      <c r="M43" s="26" t="s">
        <v>386</v>
      </c>
      <c r="N43" s="26"/>
      <c r="O43" s="30"/>
    </row>
    <row r="44" spans="1:15" s="22" customFormat="1" ht="12.5" x14ac:dyDescent="0.25">
      <c r="A44" s="67"/>
      <c r="B44" s="67"/>
      <c r="C44" s="67"/>
      <c r="D44" s="67"/>
      <c r="E44" s="67"/>
      <c r="F44" s="67"/>
      <c r="G44" s="67"/>
      <c r="H44" s="67"/>
      <c r="I44" s="67"/>
      <c r="J44" s="67"/>
      <c r="K44" s="67"/>
      <c r="L44" s="67"/>
      <c r="M44" s="23"/>
      <c r="N44" s="23"/>
      <c r="O44" s="29"/>
    </row>
    <row r="45" spans="1:15" s="70" customFormat="1" x14ac:dyDescent="0.3">
      <c r="A45" s="69"/>
      <c r="B45" s="69"/>
      <c r="C45" s="69"/>
      <c r="D45" s="69"/>
      <c r="E45" s="69"/>
      <c r="F45" s="69"/>
      <c r="G45" s="69"/>
      <c r="H45" s="69"/>
      <c r="I45" s="108" t="s">
        <v>419</v>
      </c>
      <c r="J45" s="108"/>
      <c r="K45" s="108"/>
      <c r="L45" s="69"/>
    </row>
    <row r="46" spans="1:15" s="70" customFormat="1" x14ac:dyDescent="0.3">
      <c r="A46" s="69"/>
      <c r="B46" s="69"/>
      <c r="C46" s="69"/>
      <c r="D46" s="69"/>
      <c r="E46" s="69"/>
      <c r="F46" s="69"/>
      <c r="G46" s="69"/>
      <c r="H46" s="69"/>
      <c r="I46" s="85">
        <v>2019</v>
      </c>
      <c r="J46" s="85">
        <v>2020</v>
      </c>
      <c r="K46" s="85">
        <v>2021</v>
      </c>
      <c r="L46" s="69"/>
    </row>
    <row r="47" spans="1:15" s="22" customFormat="1" ht="12.5" x14ac:dyDescent="0.25">
      <c r="A47" s="67"/>
      <c r="B47" s="106" t="s">
        <v>108</v>
      </c>
      <c r="C47" s="106"/>
      <c r="D47" s="106"/>
      <c r="E47" s="106"/>
      <c r="F47" s="106"/>
      <c r="G47" s="106"/>
      <c r="H47" s="106"/>
      <c r="I47" s="77" t="s">
        <v>422</v>
      </c>
      <c r="J47" s="77">
        <v>17.100000000000001</v>
      </c>
      <c r="K47" s="77">
        <v>17.3</v>
      </c>
      <c r="L47" s="71" t="s">
        <v>422</v>
      </c>
      <c r="M47" s="78" t="s">
        <v>422</v>
      </c>
      <c r="N47" s="78" t="s">
        <v>422</v>
      </c>
      <c r="O47" s="29"/>
    </row>
    <row r="48" spans="1:15" s="22" customFormat="1" ht="12.5" x14ac:dyDescent="0.25">
      <c r="A48" s="67"/>
      <c r="B48" s="106" t="s">
        <v>109</v>
      </c>
      <c r="C48" s="106"/>
      <c r="D48" s="106"/>
      <c r="E48" s="106"/>
      <c r="F48" s="106"/>
      <c r="G48" s="106"/>
      <c r="H48" s="106"/>
      <c r="I48" s="77" t="s">
        <v>422</v>
      </c>
      <c r="J48" s="77">
        <v>3.9</v>
      </c>
      <c r="K48" s="77">
        <v>4.2</v>
      </c>
      <c r="L48" s="71" t="s">
        <v>422</v>
      </c>
      <c r="M48" s="78" t="s">
        <v>422</v>
      </c>
      <c r="N48" s="78" t="s">
        <v>422</v>
      </c>
      <c r="O48" s="29"/>
    </row>
    <row r="49" spans="1:15" s="22" customFormat="1" ht="12.5" x14ac:dyDescent="0.25">
      <c r="A49" s="67"/>
      <c r="B49" s="106" t="s">
        <v>110</v>
      </c>
      <c r="C49" s="106"/>
      <c r="D49" s="106"/>
      <c r="E49" s="106"/>
      <c r="F49" s="106"/>
      <c r="G49" s="106"/>
      <c r="H49" s="106"/>
      <c r="I49" s="77" t="s">
        <v>422</v>
      </c>
      <c r="J49" s="77">
        <v>52.9</v>
      </c>
      <c r="K49" s="77">
        <v>53.1</v>
      </c>
      <c r="L49" s="71" t="s">
        <v>422</v>
      </c>
      <c r="M49" s="78" t="s">
        <v>422</v>
      </c>
      <c r="N49" s="78" t="s">
        <v>422</v>
      </c>
      <c r="O49" s="29"/>
    </row>
    <row r="50" spans="1:15" s="22" customFormat="1" ht="12.5" x14ac:dyDescent="0.25">
      <c r="A50" s="67"/>
      <c r="B50" s="106" t="s">
        <v>111</v>
      </c>
      <c r="C50" s="106"/>
      <c r="D50" s="106"/>
      <c r="E50" s="106"/>
      <c r="F50" s="106"/>
      <c r="G50" s="106"/>
      <c r="H50" s="106"/>
      <c r="I50" s="77" t="s">
        <v>422</v>
      </c>
      <c r="J50" s="77">
        <v>0.2</v>
      </c>
      <c r="K50" s="77">
        <v>0.2</v>
      </c>
      <c r="L50" s="71" t="s">
        <v>422</v>
      </c>
      <c r="M50" s="78" t="s">
        <v>422</v>
      </c>
      <c r="N50" s="78" t="s">
        <v>422</v>
      </c>
      <c r="O50" s="29"/>
    </row>
    <row r="51" spans="1:15" s="22" customFormat="1" ht="12.5" x14ac:dyDescent="0.25">
      <c r="A51" s="67"/>
      <c r="B51" s="106" t="s">
        <v>112</v>
      </c>
      <c r="C51" s="106"/>
      <c r="D51" s="106"/>
      <c r="E51" s="106"/>
      <c r="F51" s="106"/>
      <c r="G51" s="106"/>
      <c r="H51" s="106"/>
      <c r="I51" s="77" t="s">
        <v>422</v>
      </c>
      <c r="J51" s="77">
        <v>3.7</v>
      </c>
      <c r="K51" s="77">
        <v>4.0999999999999996</v>
      </c>
      <c r="L51" s="71" t="s">
        <v>422</v>
      </c>
      <c r="M51" s="78" t="s">
        <v>422</v>
      </c>
      <c r="N51" s="78" t="s">
        <v>422</v>
      </c>
      <c r="O51" s="29"/>
    </row>
    <row r="52" spans="1:15" s="22" customFormat="1" ht="12.5" x14ac:dyDescent="0.25">
      <c r="A52" s="67"/>
      <c r="B52" s="106" t="s">
        <v>113</v>
      </c>
      <c r="C52" s="106"/>
      <c r="D52" s="106"/>
      <c r="E52" s="106"/>
      <c r="F52" s="106"/>
      <c r="G52" s="106"/>
      <c r="H52" s="106"/>
      <c r="I52" s="77" t="s">
        <v>422</v>
      </c>
      <c r="J52" s="77">
        <v>20.8</v>
      </c>
      <c r="K52" s="77">
        <v>19.5</v>
      </c>
      <c r="L52" s="71" t="s">
        <v>422</v>
      </c>
      <c r="M52" s="78" t="s">
        <v>422</v>
      </c>
      <c r="N52" s="78" t="s">
        <v>422</v>
      </c>
      <c r="O52" s="29"/>
    </row>
    <row r="53" spans="1:15" s="22" customFormat="1" ht="12.5" x14ac:dyDescent="0.25">
      <c r="A53" s="67"/>
      <c r="B53" s="106" t="s">
        <v>114</v>
      </c>
      <c r="C53" s="106"/>
      <c r="D53" s="106"/>
      <c r="E53" s="106"/>
      <c r="F53" s="106"/>
      <c r="G53" s="106"/>
      <c r="H53" s="106"/>
      <c r="I53" s="77" t="s">
        <v>422</v>
      </c>
      <c r="J53" s="77">
        <v>0.8</v>
      </c>
      <c r="K53" s="77">
        <v>0.8</v>
      </c>
      <c r="L53" s="71" t="s">
        <v>422</v>
      </c>
      <c r="M53" s="78" t="s">
        <v>422</v>
      </c>
      <c r="N53" s="78" t="s">
        <v>422</v>
      </c>
      <c r="O53" s="29"/>
    </row>
    <row r="54" spans="1:15" s="22" customFormat="1" ht="12.5" x14ac:dyDescent="0.25">
      <c r="A54" s="67"/>
      <c r="B54" s="106" t="s">
        <v>34</v>
      </c>
      <c r="C54" s="106"/>
      <c r="D54" s="106"/>
      <c r="E54" s="106"/>
      <c r="F54" s="106"/>
      <c r="G54" s="106"/>
      <c r="H54" s="106"/>
      <c r="I54" s="77" t="s">
        <v>422</v>
      </c>
      <c r="J54" s="77">
        <v>0.7</v>
      </c>
      <c r="K54" s="77">
        <v>0.7</v>
      </c>
      <c r="L54" s="71" t="s">
        <v>422</v>
      </c>
      <c r="M54" s="78" t="s">
        <v>422</v>
      </c>
      <c r="N54" s="78" t="s">
        <v>422</v>
      </c>
      <c r="O54" s="29"/>
    </row>
    <row r="55" spans="1:15" s="22" customFormat="1" ht="12.5" x14ac:dyDescent="0.25">
      <c r="A55" s="67"/>
      <c r="B55" s="106" t="s">
        <v>27</v>
      </c>
      <c r="C55" s="106"/>
      <c r="D55" s="106"/>
      <c r="E55" s="106"/>
      <c r="F55" s="106"/>
      <c r="G55" s="106"/>
      <c r="H55" s="106"/>
      <c r="I55" s="73" t="s">
        <v>422</v>
      </c>
      <c r="J55" s="73">
        <v>11434</v>
      </c>
      <c r="K55" s="73">
        <v>11092</v>
      </c>
      <c r="L55" s="72" t="s">
        <v>422</v>
      </c>
      <c r="M55" s="80" t="s">
        <v>422</v>
      </c>
      <c r="N55" s="80" t="s">
        <v>422</v>
      </c>
      <c r="O55" s="29"/>
    </row>
    <row r="56" spans="1:15" s="22" customFormat="1" ht="12.5"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CeZ83aRO4vHjO++ndvwnBOT8ONJd2axX0Wn44sIPJsLnZyEgWqv+oZCNh0B0R5KBWJDfNi/kht0Q2+ACNranlQ==" saltValue="raHVHexNkErVxce5dO7qjA==" spinCount="100000" sheet="1" objects="1" scenarios="1"/>
  <mergeCells count="49">
    <mergeCell ref="B8:C8"/>
    <mergeCell ref="A1:B2"/>
    <mergeCell ref="C1:J1"/>
    <mergeCell ref="C2:K2"/>
    <mergeCell ref="B5:K5"/>
    <mergeCell ref="E7:I7"/>
    <mergeCell ref="B20:C20"/>
    <mergeCell ref="B9:J9"/>
    <mergeCell ref="B10:C10"/>
    <mergeCell ref="B11:C11"/>
    <mergeCell ref="B12:C12"/>
    <mergeCell ref="B13:J13"/>
    <mergeCell ref="B14:C14"/>
    <mergeCell ref="B15:C15"/>
    <mergeCell ref="B16:C16"/>
    <mergeCell ref="B17:J17"/>
    <mergeCell ref="B18:C18"/>
    <mergeCell ref="B19:C19"/>
    <mergeCell ref="B32:C32"/>
    <mergeCell ref="B21:J21"/>
    <mergeCell ref="B22:C22"/>
    <mergeCell ref="B23:C23"/>
    <mergeCell ref="B24:C24"/>
    <mergeCell ref="B25:J25"/>
    <mergeCell ref="B26:C26"/>
    <mergeCell ref="B27:C27"/>
    <mergeCell ref="B28:C28"/>
    <mergeCell ref="B29:J29"/>
    <mergeCell ref="B30:C30"/>
    <mergeCell ref="B31:C31"/>
    <mergeCell ref="B48:H48"/>
    <mergeCell ref="B33:J33"/>
    <mergeCell ref="B34:C34"/>
    <mergeCell ref="B35:C35"/>
    <mergeCell ref="B36:C36"/>
    <mergeCell ref="B37:J37"/>
    <mergeCell ref="B38:C38"/>
    <mergeCell ref="B39:C39"/>
    <mergeCell ref="B40:C40"/>
    <mergeCell ref="B43:K43"/>
    <mergeCell ref="I45:K45"/>
    <mergeCell ref="B47:H47"/>
    <mergeCell ref="B55:H55"/>
    <mergeCell ref="B49:H49"/>
    <mergeCell ref="B50:H50"/>
    <mergeCell ref="B51:H51"/>
    <mergeCell ref="B52:H52"/>
    <mergeCell ref="B53:H53"/>
    <mergeCell ref="B54:H54"/>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8F51F-0F7C-44C4-9C2E-73D787BDA03A}">
  <sheetPr codeName="Sheet21"/>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425</v>
      </c>
      <c r="B1" s="109"/>
      <c r="C1" s="110" t="s">
        <v>180</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ht="26" x14ac:dyDescent="0.3">
      <c r="A5" s="68"/>
      <c r="B5" s="107" t="s">
        <v>387</v>
      </c>
      <c r="C5" s="107"/>
      <c r="D5" s="107"/>
      <c r="E5" s="107"/>
      <c r="F5" s="107"/>
      <c r="G5" s="107"/>
      <c r="H5" s="107"/>
      <c r="I5" s="107"/>
      <c r="J5" s="107"/>
      <c r="K5" s="107"/>
      <c r="L5" s="68"/>
      <c r="M5" s="26" t="s">
        <v>387</v>
      </c>
      <c r="N5" s="26"/>
      <c r="O5" s="30"/>
    </row>
    <row r="6" spans="1:15" s="22" customFormat="1" ht="12.5" x14ac:dyDescent="0.25">
      <c r="A6" s="67"/>
      <c r="B6" s="67"/>
      <c r="C6" s="67"/>
      <c r="D6" s="67"/>
      <c r="E6" s="67"/>
      <c r="F6" s="67"/>
      <c r="G6" s="67"/>
      <c r="H6" s="67"/>
      <c r="I6" s="67"/>
      <c r="J6" s="67"/>
      <c r="K6" s="67"/>
      <c r="L6" s="67"/>
      <c r="M6" s="23"/>
      <c r="N6" s="23"/>
      <c r="O6" s="29"/>
    </row>
    <row r="7" spans="1:15" s="70" customFormat="1" x14ac:dyDescent="0.3">
      <c r="A7" s="69"/>
      <c r="B7" s="69"/>
      <c r="C7" s="69"/>
      <c r="D7" s="69"/>
      <c r="E7" s="69"/>
      <c r="F7" s="69"/>
      <c r="G7" s="69"/>
      <c r="H7" s="69"/>
      <c r="I7" s="108" t="s">
        <v>419</v>
      </c>
      <c r="J7" s="108"/>
      <c r="K7" s="108"/>
      <c r="L7" s="69"/>
    </row>
    <row r="8" spans="1:15" s="70" customFormat="1" x14ac:dyDescent="0.3">
      <c r="A8" s="69"/>
      <c r="B8" s="69"/>
      <c r="C8" s="69"/>
      <c r="D8" s="69"/>
      <c r="E8" s="69"/>
      <c r="F8" s="69"/>
      <c r="G8" s="69"/>
      <c r="H8" s="69"/>
      <c r="I8" s="85" t="s">
        <v>357</v>
      </c>
      <c r="J8" s="85" t="s">
        <v>358</v>
      </c>
      <c r="K8" s="85" t="s">
        <v>359</v>
      </c>
      <c r="L8" s="69"/>
    </row>
    <row r="9" spans="1:15" s="22" customFormat="1" ht="12.5" x14ac:dyDescent="0.25">
      <c r="A9" s="67"/>
      <c r="B9" s="106" t="s">
        <v>60</v>
      </c>
      <c r="C9" s="106"/>
      <c r="D9" s="106"/>
      <c r="E9" s="106"/>
      <c r="F9" s="106"/>
      <c r="G9" s="106"/>
      <c r="H9" s="106"/>
      <c r="I9" s="75">
        <v>98.5</v>
      </c>
      <c r="J9" s="75">
        <v>98.3</v>
      </c>
      <c r="K9" s="75">
        <v>97.7</v>
      </c>
      <c r="L9" s="67"/>
      <c r="M9" s="23"/>
      <c r="N9" s="23" t="s">
        <v>60</v>
      </c>
      <c r="O9" s="29"/>
    </row>
    <row r="10" spans="1:15" s="22" customFormat="1" ht="12.5" x14ac:dyDescent="0.25">
      <c r="A10" s="67"/>
      <c r="B10" s="106" t="s">
        <v>61</v>
      </c>
      <c r="C10" s="106"/>
      <c r="D10" s="106"/>
      <c r="E10" s="106"/>
      <c r="F10" s="106"/>
      <c r="G10" s="106"/>
      <c r="H10" s="106"/>
      <c r="I10" s="75">
        <v>47.9</v>
      </c>
      <c r="J10" s="75">
        <v>48.4</v>
      </c>
      <c r="K10" s="75">
        <v>52.3</v>
      </c>
      <c r="L10" s="67"/>
      <c r="M10" s="23"/>
      <c r="N10" s="23" t="s">
        <v>61</v>
      </c>
      <c r="O10" s="29"/>
    </row>
    <row r="11" spans="1:15" s="22" customFormat="1" ht="12.5" x14ac:dyDescent="0.25">
      <c r="A11" s="67"/>
      <c r="B11" s="106" t="s">
        <v>62</v>
      </c>
      <c r="C11" s="106"/>
      <c r="D11" s="106"/>
      <c r="E11" s="106"/>
      <c r="F11" s="106"/>
      <c r="G11" s="106"/>
      <c r="H11" s="106"/>
      <c r="I11" s="75">
        <v>63.3</v>
      </c>
      <c r="J11" s="75">
        <v>60.8</v>
      </c>
      <c r="K11" s="75">
        <v>59.8</v>
      </c>
      <c r="L11" s="67"/>
      <c r="M11" s="23"/>
      <c r="N11" s="23" t="s">
        <v>62</v>
      </c>
      <c r="O11" s="29"/>
    </row>
    <row r="12" spans="1:15" s="25" customFormat="1" x14ac:dyDescent="0.25">
      <c r="A12" s="67"/>
      <c r="B12" s="106" t="s">
        <v>63</v>
      </c>
      <c r="C12" s="106"/>
      <c r="D12" s="106"/>
      <c r="E12" s="106"/>
      <c r="F12" s="106"/>
      <c r="G12" s="106"/>
      <c r="H12" s="106"/>
      <c r="I12" s="75">
        <v>34</v>
      </c>
      <c r="J12" s="75">
        <v>30.9</v>
      </c>
      <c r="K12" s="75">
        <v>31.7</v>
      </c>
      <c r="L12" s="67"/>
      <c r="M12" s="26"/>
      <c r="N12" s="26" t="s">
        <v>63</v>
      </c>
      <c r="O12" s="30"/>
    </row>
    <row r="13" spans="1:15" s="25" customFormat="1" x14ac:dyDescent="0.25">
      <c r="A13" s="67"/>
      <c r="B13" s="106" t="s">
        <v>64</v>
      </c>
      <c r="C13" s="106"/>
      <c r="D13" s="106"/>
      <c r="E13" s="106"/>
      <c r="F13" s="106"/>
      <c r="G13" s="106"/>
      <c r="H13" s="106"/>
      <c r="I13" s="75">
        <v>22.2</v>
      </c>
      <c r="J13" s="75">
        <v>20.100000000000001</v>
      </c>
      <c r="K13" s="75">
        <v>20</v>
      </c>
      <c r="L13" s="67"/>
      <c r="M13" s="26"/>
      <c r="N13" s="26" t="s">
        <v>64</v>
      </c>
      <c r="O13" s="30"/>
    </row>
    <row r="14" spans="1:15" s="25" customFormat="1" x14ac:dyDescent="0.25">
      <c r="A14" s="67"/>
      <c r="B14" s="106" t="s">
        <v>65</v>
      </c>
      <c r="C14" s="106"/>
      <c r="D14" s="106"/>
      <c r="E14" s="106"/>
      <c r="F14" s="106"/>
      <c r="G14" s="106"/>
      <c r="H14" s="106"/>
      <c r="I14" s="75">
        <v>4.3</v>
      </c>
      <c r="J14" s="75">
        <v>3.7</v>
      </c>
      <c r="K14" s="75">
        <v>3.5</v>
      </c>
      <c r="L14" s="67"/>
      <c r="M14" s="26"/>
      <c r="N14" s="26" t="s">
        <v>65</v>
      </c>
      <c r="O14" s="30"/>
    </row>
    <row r="15" spans="1:15" s="22" customFormat="1" ht="12.5" x14ac:dyDescent="0.25">
      <c r="A15" s="67"/>
      <c r="B15" s="106" t="s">
        <v>66</v>
      </c>
      <c r="C15" s="106"/>
      <c r="D15" s="106"/>
      <c r="E15" s="106"/>
      <c r="F15" s="106"/>
      <c r="G15" s="106"/>
      <c r="H15" s="106"/>
      <c r="I15" s="75">
        <v>34.1</v>
      </c>
      <c r="J15" s="75">
        <v>34</v>
      </c>
      <c r="K15" s="75">
        <v>32</v>
      </c>
      <c r="L15" s="67"/>
      <c r="M15" s="23"/>
      <c r="N15" s="23" t="s">
        <v>66</v>
      </c>
      <c r="O15" s="29"/>
    </row>
    <row r="16" spans="1:15" s="22" customFormat="1" ht="12.5" x14ac:dyDescent="0.25">
      <c r="A16" s="67"/>
      <c r="B16" s="106" t="s">
        <v>34</v>
      </c>
      <c r="C16" s="106"/>
      <c r="D16" s="106"/>
      <c r="E16" s="106"/>
      <c r="F16" s="106"/>
      <c r="G16" s="106"/>
      <c r="H16" s="106"/>
      <c r="I16" s="75">
        <v>3</v>
      </c>
      <c r="J16" s="75">
        <v>2.5</v>
      </c>
      <c r="K16" s="75">
        <v>1.7</v>
      </c>
      <c r="L16" s="67"/>
      <c r="M16" s="23"/>
      <c r="N16" s="23" t="s">
        <v>34</v>
      </c>
      <c r="O16" s="29"/>
    </row>
    <row r="17" spans="1:15" s="22" customFormat="1" ht="12.5" x14ac:dyDescent="0.25">
      <c r="A17" s="67"/>
      <c r="B17" s="106" t="s">
        <v>27</v>
      </c>
      <c r="C17" s="106"/>
      <c r="D17" s="106"/>
      <c r="E17" s="106"/>
      <c r="F17" s="106"/>
      <c r="G17" s="106"/>
      <c r="H17" s="106"/>
      <c r="I17" s="73">
        <v>12892</v>
      </c>
      <c r="J17" s="73">
        <v>11860</v>
      </c>
      <c r="K17" s="73">
        <v>11695</v>
      </c>
      <c r="L17" s="67"/>
      <c r="M17" s="23"/>
      <c r="N17" s="23" t="s">
        <v>27</v>
      </c>
      <c r="O17" s="29"/>
    </row>
    <row r="18" spans="1:15" s="22" customFormat="1" ht="12.5" x14ac:dyDescent="0.25">
      <c r="A18" s="67"/>
      <c r="B18" s="67"/>
      <c r="C18" s="67"/>
      <c r="D18" s="67"/>
      <c r="E18" s="67"/>
      <c r="F18" s="67"/>
      <c r="G18" s="67"/>
      <c r="H18" s="67"/>
      <c r="I18" s="67"/>
      <c r="J18" s="67"/>
      <c r="K18" s="67"/>
      <c r="L18" s="67"/>
      <c r="M18" s="23"/>
      <c r="N18" s="23"/>
      <c r="O18" s="29"/>
    </row>
    <row r="19" spans="1:15" s="22" customFormat="1" ht="12.5" x14ac:dyDescent="0.25">
      <c r="A19" s="67"/>
      <c r="B19" s="67"/>
      <c r="C19" s="67"/>
      <c r="D19" s="67"/>
      <c r="E19" s="67"/>
      <c r="F19" s="67"/>
      <c r="G19" s="67"/>
      <c r="H19" s="67"/>
      <c r="I19" s="67"/>
      <c r="J19" s="67"/>
      <c r="K19" s="67"/>
      <c r="L19" s="67"/>
      <c r="M19" s="23"/>
      <c r="N19" s="23"/>
      <c r="O19" s="29"/>
    </row>
    <row r="20" spans="1:15" s="25" customFormat="1" ht="26" x14ac:dyDescent="0.3">
      <c r="A20" s="68"/>
      <c r="B20" s="107" t="s">
        <v>388</v>
      </c>
      <c r="C20" s="107"/>
      <c r="D20" s="107"/>
      <c r="E20" s="107"/>
      <c r="F20" s="107"/>
      <c r="G20" s="107"/>
      <c r="H20" s="107"/>
      <c r="I20" s="107"/>
      <c r="J20" s="107"/>
      <c r="K20" s="107"/>
      <c r="L20" s="68"/>
      <c r="M20" s="26" t="s">
        <v>388</v>
      </c>
      <c r="N20" s="26"/>
      <c r="O20" s="30"/>
    </row>
    <row r="21" spans="1:15" s="22" customFormat="1" ht="12.5" x14ac:dyDescent="0.25">
      <c r="A21" s="67"/>
      <c r="B21" s="67"/>
      <c r="C21" s="67"/>
      <c r="D21" s="67"/>
      <c r="E21" s="67"/>
      <c r="F21" s="67"/>
      <c r="G21" s="67"/>
      <c r="H21" s="67"/>
      <c r="I21" s="67"/>
      <c r="J21" s="67"/>
      <c r="K21" s="67"/>
      <c r="L21" s="67"/>
      <c r="M21" s="23"/>
      <c r="N21" s="23"/>
      <c r="O21" s="29"/>
    </row>
    <row r="22" spans="1:15" s="70" customFormat="1" x14ac:dyDescent="0.3">
      <c r="A22" s="69"/>
      <c r="B22" s="69"/>
      <c r="C22" s="69"/>
      <c r="D22" s="69"/>
      <c r="E22" s="69"/>
      <c r="F22" s="69"/>
      <c r="G22" s="69"/>
      <c r="H22" s="69"/>
      <c r="I22" s="108" t="s">
        <v>419</v>
      </c>
      <c r="J22" s="108"/>
      <c r="K22" s="108"/>
      <c r="L22" s="69"/>
    </row>
    <row r="23" spans="1:15" s="70" customFormat="1" x14ac:dyDescent="0.3">
      <c r="A23" s="69"/>
      <c r="B23" s="69"/>
      <c r="C23" s="69"/>
      <c r="D23" s="69"/>
      <c r="E23" s="69"/>
      <c r="F23" s="69"/>
      <c r="G23" s="69"/>
      <c r="H23" s="69"/>
      <c r="I23" s="85" t="s">
        <v>357</v>
      </c>
      <c r="J23" s="85" t="s">
        <v>358</v>
      </c>
      <c r="K23" s="85" t="s">
        <v>359</v>
      </c>
      <c r="L23" s="69"/>
    </row>
    <row r="24" spans="1:15" s="22" customFormat="1" ht="12.5" x14ac:dyDescent="0.25">
      <c r="A24" s="67"/>
      <c r="B24" s="106" t="s">
        <v>252</v>
      </c>
      <c r="C24" s="106"/>
      <c r="D24" s="106"/>
      <c r="E24" s="106"/>
      <c r="F24" s="106"/>
      <c r="G24" s="106"/>
      <c r="H24" s="106"/>
      <c r="I24" s="75">
        <v>87</v>
      </c>
      <c r="J24" s="75">
        <v>87.4</v>
      </c>
      <c r="K24" s="75">
        <v>86.9</v>
      </c>
      <c r="L24" s="67"/>
      <c r="M24" s="23"/>
      <c r="N24" s="23" t="s">
        <v>252</v>
      </c>
      <c r="O24" s="29"/>
    </row>
    <row r="25" spans="1:15" s="22" customFormat="1" ht="12.5" x14ac:dyDescent="0.25">
      <c r="A25" s="67"/>
      <c r="B25" s="106" t="s">
        <v>253</v>
      </c>
      <c r="C25" s="106"/>
      <c r="D25" s="106"/>
      <c r="E25" s="106"/>
      <c r="F25" s="106"/>
      <c r="G25" s="106"/>
      <c r="H25" s="106"/>
      <c r="I25" s="75">
        <v>13</v>
      </c>
      <c r="J25" s="75">
        <v>12.6</v>
      </c>
      <c r="K25" s="75">
        <v>13.1</v>
      </c>
      <c r="L25" s="67"/>
      <c r="M25" s="23"/>
      <c r="N25" s="23" t="s">
        <v>253</v>
      </c>
      <c r="O25" s="29"/>
    </row>
    <row r="26" spans="1:15" s="22" customFormat="1" ht="12.5" x14ac:dyDescent="0.25">
      <c r="A26" s="67"/>
      <c r="B26" s="106" t="s">
        <v>27</v>
      </c>
      <c r="C26" s="106"/>
      <c r="D26" s="106"/>
      <c r="E26" s="106"/>
      <c r="F26" s="106"/>
      <c r="G26" s="106"/>
      <c r="H26" s="106"/>
      <c r="I26" s="73">
        <v>12629</v>
      </c>
      <c r="J26" s="73">
        <v>11597</v>
      </c>
      <c r="K26" s="73">
        <v>11341</v>
      </c>
      <c r="L26" s="67"/>
      <c r="M26" s="23"/>
      <c r="N26" s="23" t="s">
        <v>27</v>
      </c>
      <c r="O26" s="29"/>
    </row>
    <row r="27" spans="1:15" s="22" customFormat="1" ht="12.5" x14ac:dyDescent="0.25">
      <c r="A27" s="67"/>
      <c r="B27" s="67"/>
      <c r="C27" s="67"/>
      <c r="D27" s="67"/>
      <c r="E27" s="67"/>
      <c r="F27" s="67"/>
      <c r="G27" s="67"/>
      <c r="H27" s="67"/>
      <c r="I27" s="67"/>
      <c r="J27" s="67"/>
      <c r="K27" s="67"/>
      <c r="L27" s="67"/>
      <c r="M27" s="23"/>
      <c r="N27" s="23"/>
      <c r="O27" s="29"/>
    </row>
    <row r="28" spans="1:15" s="22" customFormat="1" ht="12.5" x14ac:dyDescent="0.25">
      <c r="A28" s="67"/>
      <c r="B28" s="67"/>
      <c r="C28" s="67"/>
      <c r="D28" s="67"/>
      <c r="E28" s="67"/>
      <c r="F28" s="67"/>
      <c r="G28" s="67"/>
      <c r="H28" s="67"/>
      <c r="I28" s="67"/>
      <c r="J28" s="67"/>
      <c r="K28" s="67"/>
      <c r="L28" s="67"/>
      <c r="M28" s="23"/>
      <c r="N28" s="23"/>
      <c r="O28" s="29"/>
    </row>
    <row r="29" spans="1:15" s="25" customFormat="1" ht="26" x14ac:dyDescent="0.3">
      <c r="A29" s="68"/>
      <c r="B29" s="107" t="s">
        <v>389</v>
      </c>
      <c r="C29" s="107"/>
      <c r="D29" s="107"/>
      <c r="E29" s="107"/>
      <c r="F29" s="107"/>
      <c r="G29" s="107"/>
      <c r="H29" s="107"/>
      <c r="I29" s="107"/>
      <c r="J29" s="107"/>
      <c r="K29" s="107"/>
      <c r="L29" s="68"/>
      <c r="M29" s="26" t="s">
        <v>389</v>
      </c>
      <c r="N29" s="26"/>
      <c r="O29" s="30"/>
    </row>
    <row r="30" spans="1:15" s="22" customFormat="1" ht="12.5" x14ac:dyDescent="0.25">
      <c r="A30" s="67"/>
      <c r="B30" s="67"/>
      <c r="C30" s="67"/>
      <c r="D30" s="67"/>
      <c r="E30" s="67"/>
      <c r="F30" s="67"/>
      <c r="G30" s="67"/>
      <c r="H30" s="67"/>
      <c r="I30" s="67"/>
      <c r="J30" s="67"/>
      <c r="K30" s="67"/>
      <c r="L30" s="67"/>
      <c r="M30" s="23"/>
      <c r="N30" s="23"/>
      <c r="O30" s="29"/>
    </row>
    <row r="31" spans="1:15" s="70" customFormat="1" x14ac:dyDescent="0.3">
      <c r="A31" s="69"/>
      <c r="B31" s="69"/>
      <c r="C31" s="69"/>
      <c r="D31" s="69"/>
      <c r="E31" s="69"/>
      <c r="F31" s="69"/>
      <c r="G31" s="69"/>
      <c r="H31" s="69"/>
      <c r="I31" s="108" t="s">
        <v>419</v>
      </c>
      <c r="J31" s="108"/>
      <c r="K31" s="108"/>
      <c r="L31" s="69"/>
    </row>
    <row r="32" spans="1:15" s="70" customFormat="1" x14ac:dyDescent="0.3">
      <c r="A32" s="69"/>
      <c r="B32" s="69"/>
      <c r="C32" s="69"/>
      <c r="D32" s="69"/>
      <c r="E32" s="69"/>
      <c r="F32" s="69"/>
      <c r="G32" s="69"/>
      <c r="H32" s="69"/>
      <c r="I32" s="85" t="s">
        <v>357</v>
      </c>
      <c r="J32" s="85" t="s">
        <v>358</v>
      </c>
      <c r="K32" s="85" t="s">
        <v>359</v>
      </c>
      <c r="L32" s="69"/>
    </row>
    <row r="33" spans="1:15" s="22" customFormat="1" ht="12.5" x14ac:dyDescent="0.25">
      <c r="A33" s="67"/>
      <c r="B33" s="106" t="s">
        <v>254</v>
      </c>
      <c r="C33" s="106"/>
      <c r="D33" s="106"/>
      <c r="E33" s="106"/>
      <c r="F33" s="106"/>
      <c r="G33" s="106"/>
      <c r="H33" s="106"/>
      <c r="I33" s="75">
        <v>2.9</v>
      </c>
      <c r="J33" s="75">
        <v>2.4</v>
      </c>
      <c r="K33" s="75">
        <v>2.2999999999999998</v>
      </c>
      <c r="L33" s="67"/>
      <c r="M33" s="23"/>
      <c r="N33" s="23" t="s">
        <v>254</v>
      </c>
      <c r="O33" s="29"/>
    </row>
    <row r="34" spans="1:15" s="22" customFormat="1" ht="12.5" x14ac:dyDescent="0.25">
      <c r="A34" s="67"/>
      <c r="B34" s="106" t="s">
        <v>67</v>
      </c>
      <c r="C34" s="106"/>
      <c r="D34" s="106"/>
      <c r="E34" s="106"/>
      <c r="F34" s="106"/>
      <c r="G34" s="106"/>
      <c r="H34" s="106"/>
      <c r="I34" s="75">
        <v>40.5</v>
      </c>
      <c r="J34" s="75">
        <v>40.4</v>
      </c>
      <c r="K34" s="75">
        <v>40.9</v>
      </c>
      <c r="L34" s="67"/>
      <c r="M34" s="23"/>
      <c r="N34" s="23" t="s">
        <v>67</v>
      </c>
      <c r="O34" s="29"/>
    </row>
    <row r="35" spans="1:15" s="22" customFormat="1" ht="12.5" x14ac:dyDescent="0.25">
      <c r="A35" s="67"/>
      <c r="B35" s="106" t="s">
        <v>68</v>
      </c>
      <c r="C35" s="106"/>
      <c r="D35" s="106"/>
      <c r="E35" s="106"/>
      <c r="F35" s="106"/>
      <c r="G35" s="106"/>
      <c r="H35" s="106"/>
      <c r="I35" s="75">
        <v>56.6</v>
      </c>
      <c r="J35" s="75">
        <v>57.2</v>
      </c>
      <c r="K35" s="75">
        <v>56.8</v>
      </c>
      <c r="L35" s="67"/>
      <c r="M35" s="23"/>
      <c r="N35" s="23" t="s">
        <v>68</v>
      </c>
      <c r="O35" s="29"/>
    </row>
    <row r="36" spans="1:15" s="22" customFormat="1" ht="12.5" x14ac:dyDescent="0.25">
      <c r="A36" s="67"/>
      <c r="B36" s="106" t="s">
        <v>27</v>
      </c>
      <c r="C36" s="106"/>
      <c r="D36" s="106"/>
      <c r="E36" s="106"/>
      <c r="F36" s="106"/>
      <c r="G36" s="106"/>
      <c r="H36" s="106"/>
      <c r="I36" s="73">
        <v>6158</v>
      </c>
      <c r="J36" s="73">
        <v>5728</v>
      </c>
      <c r="K36" s="73">
        <v>6089</v>
      </c>
      <c r="L36" s="67"/>
      <c r="M36" s="23"/>
      <c r="N36" s="23" t="s">
        <v>27</v>
      </c>
      <c r="O36" s="29"/>
    </row>
    <row r="37" spans="1:15" s="22" customFormat="1" ht="12.5" x14ac:dyDescent="0.25">
      <c r="A37" s="67"/>
      <c r="B37" s="67"/>
      <c r="C37" s="67"/>
      <c r="D37" s="67"/>
      <c r="E37" s="67"/>
      <c r="F37" s="67"/>
      <c r="G37" s="67"/>
      <c r="H37" s="67"/>
      <c r="I37" s="67"/>
      <c r="J37" s="67"/>
      <c r="K37" s="67"/>
      <c r="L37" s="67"/>
      <c r="M37" s="23"/>
      <c r="N37" s="23"/>
      <c r="O37" s="29"/>
    </row>
    <row r="38" spans="1:15" s="22" customFormat="1" ht="12.5" x14ac:dyDescent="0.25">
      <c r="A38" s="67"/>
      <c r="B38" s="67"/>
      <c r="C38" s="67"/>
      <c r="D38" s="67"/>
      <c r="E38" s="67"/>
      <c r="F38" s="67"/>
      <c r="G38" s="67"/>
      <c r="H38" s="67"/>
      <c r="I38" s="67"/>
      <c r="J38" s="67"/>
      <c r="K38" s="67"/>
      <c r="L38" s="67"/>
      <c r="M38" s="23"/>
      <c r="N38" s="23"/>
      <c r="O38" s="29"/>
    </row>
    <row r="39" spans="1:15" s="25" customFormat="1" x14ac:dyDescent="0.3">
      <c r="A39" s="68"/>
      <c r="B39" s="107" t="s">
        <v>390</v>
      </c>
      <c r="C39" s="107"/>
      <c r="D39" s="107"/>
      <c r="E39" s="107"/>
      <c r="F39" s="107"/>
      <c r="G39" s="107"/>
      <c r="H39" s="107"/>
      <c r="I39" s="107"/>
      <c r="J39" s="107"/>
      <c r="K39" s="107"/>
      <c r="L39" s="68"/>
      <c r="M39" s="26" t="s">
        <v>390</v>
      </c>
      <c r="N39" s="26"/>
      <c r="O39" s="30"/>
    </row>
    <row r="40" spans="1:15" s="22" customFormat="1" ht="12.5" x14ac:dyDescent="0.25">
      <c r="A40" s="67"/>
      <c r="B40" s="67"/>
      <c r="C40" s="67"/>
      <c r="D40" s="67"/>
      <c r="E40" s="67"/>
      <c r="F40" s="67"/>
      <c r="G40" s="67"/>
      <c r="H40" s="67"/>
      <c r="I40" s="67"/>
      <c r="J40" s="67"/>
      <c r="K40" s="67"/>
      <c r="L40" s="67"/>
      <c r="M40" s="23"/>
      <c r="N40" s="23"/>
      <c r="O40" s="29"/>
    </row>
    <row r="41" spans="1:15" s="70" customFormat="1" x14ac:dyDescent="0.3">
      <c r="A41" s="69"/>
      <c r="B41" s="69"/>
      <c r="C41" s="69"/>
      <c r="D41" s="69"/>
      <c r="E41" s="69"/>
      <c r="F41" s="69"/>
      <c r="G41" s="69"/>
      <c r="H41" s="69"/>
      <c r="I41" s="108" t="s">
        <v>419</v>
      </c>
      <c r="J41" s="108"/>
      <c r="K41" s="108"/>
      <c r="L41" s="69"/>
    </row>
    <row r="42" spans="1:15" s="70" customFormat="1" x14ac:dyDescent="0.3">
      <c r="A42" s="69"/>
      <c r="B42" s="69"/>
      <c r="C42" s="69"/>
      <c r="D42" s="69"/>
      <c r="E42" s="69"/>
      <c r="F42" s="69"/>
      <c r="G42" s="69"/>
      <c r="H42" s="69"/>
      <c r="I42" s="85" t="s">
        <v>357</v>
      </c>
      <c r="J42" s="85" t="s">
        <v>358</v>
      </c>
      <c r="K42" s="85" t="s">
        <v>359</v>
      </c>
      <c r="L42" s="69"/>
    </row>
    <row r="43" spans="1:15" s="22" customFormat="1" ht="12.5" x14ac:dyDescent="0.25">
      <c r="A43" s="67"/>
      <c r="B43" s="106" t="s">
        <v>69</v>
      </c>
      <c r="C43" s="106"/>
      <c r="D43" s="106"/>
      <c r="E43" s="106"/>
      <c r="F43" s="106"/>
      <c r="G43" s="106"/>
      <c r="H43" s="106"/>
      <c r="I43" s="75">
        <v>2.9</v>
      </c>
      <c r="J43" s="75">
        <v>2.9</v>
      </c>
      <c r="K43" s="75">
        <v>3.6</v>
      </c>
      <c r="L43" s="67"/>
      <c r="M43" s="23"/>
      <c r="N43" s="23" t="s">
        <v>69</v>
      </c>
      <c r="O43" s="29"/>
    </row>
    <row r="44" spans="1:15" s="22" customFormat="1" ht="12.5" x14ac:dyDescent="0.25">
      <c r="A44" s="67"/>
      <c r="B44" s="106" t="s">
        <v>70</v>
      </c>
      <c r="C44" s="106"/>
      <c r="D44" s="106"/>
      <c r="E44" s="106"/>
      <c r="F44" s="106"/>
      <c r="G44" s="106"/>
      <c r="H44" s="106"/>
      <c r="I44" s="75">
        <v>0.4</v>
      </c>
      <c r="J44" s="75">
        <v>0.4</v>
      </c>
      <c r="K44" s="75">
        <v>0.5</v>
      </c>
      <c r="L44" s="67"/>
      <c r="M44" s="23"/>
      <c r="N44" s="23" t="s">
        <v>70</v>
      </c>
      <c r="O44" s="29"/>
    </row>
    <row r="45" spans="1:15" s="22" customFormat="1" ht="12.5" x14ac:dyDescent="0.25">
      <c r="A45" s="67"/>
      <c r="B45" s="106" t="s">
        <v>80</v>
      </c>
      <c r="C45" s="106"/>
      <c r="D45" s="106"/>
      <c r="E45" s="106"/>
      <c r="F45" s="106"/>
      <c r="G45" s="106"/>
      <c r="H45" s="106"/>
      <c r="I45" s="75">
        <v>1.9</v>
      </c>
      <c r="J45" s="75">
        <v>2.2000000000000002</v>
      </c>
      <c r="K45" s="75">
        <v>2.7</v>
      </c>
      <c r="L45" s="67"/>
      <c r="M45" s="23"/>
      <c r="N45" s="23" t="s">
        <v>80</v>
      </c>
      <c r="O45" s="29"/>
    </row>
    <row r="46" spans="1:15" s="22" customFormat="1" ht="12.5" x14ac:dyDescent="0.25">
      <c r="A46" s="67"/>
      <c r="B46" s="106" t="s">
        <v>89</v>
      </c>
      <c r="C46" s="106"/>
      <c r="D46" s="106"/>
      <c r="E46" s="106"/>
      <c r="F46" s="106"/>
      <c r="G46" s="106"/>
      <c r="H46" s="106"/>
      <c r="I46" s="75">
        <v>9.5</v>
      </c>
      <c r="J46" s="75">
        <v>9.3000000000000007</v>
      </c>
      <c r="K46" s="75">
        <v>7.1</v>
      </c>
      <c r="L46" s="67"/>
      <c r="M46" s="23"/>
      <c r="N46" s="23" t="s">
        <v>89</v>
      </c>
      <c r="O46" s="29"/>
    </row>
    <row r="47" spans="1:15" s="22" customFormat="1" ht="12.5" x14ac:dyDescent="0.25">
      <c r="A47" s="67"/>
      <c r="B47" s="106" t="s">
        <v>90</v>
      </c>
      <c r="C47" s="106"/>
      <c r="D47" s="106"/>
      <c r="E47" s="106"/>
      <c r="F47" s="106"/>
      <c r="G47" s="106"/>
      <c r="H47" s="106"/>
      <c r="I47" s="75">
        <v>5.7</v>
      </c>
      <c r="J47" s="75">
        <v>5</v>
      </c>
      <c r="K47" s="75">
        <v>5.4</v>
      </c>
      <c r="L47" s="67"/>
      <c r="M47" s="23"/>
      <c r="N47" s="23" t="s">
        <v>90</v>
      </c>
      <c r="O47" s="29"/>
    </row>
    <row r="48" spans="1:15" s="22" customFormat="1" ht="12.5" x14ac:dyDescent="0.25">
      <c r="A48" s="67"/>
      <c r="B48" s="106" t="s">
        <v>91</v>
      </c>
      <c r="C48" s="106"/>
      <c r="D48" s="106"/>
      <c r="E48" s="106"/>
      <c r="F48" s="106"/>
      <c r="G48" s="106"/>
      <c r="H48" s="106"/>
      <c r="I48" s="75">
        <v>16.7</v>
      </c>
      <c r="J48" s="75">
        <v>16.5</v>
      </c>
      <c r="K48" s="75">
        <v>16.3</v>
      </c>
      <c r="L48" s="67"/>
      <c r="M48" s="23"/>
      <c r="N48" s="23" t="s">
        <v>91</v>
      </c>
      <c r="O48" s="29"/>
    </row>
    <row r="49" spans="1:15" s="22" customFormat="1" ht="12.5" x14ac:dyDescent="0.25">
      <c r="A49" s="67"/>
      <c r="B49" s="106" t="s">
        <v>92</v>
      </c>
      <c r="C49" s="106"/>
      <c r="D49" s="106"/>
      <c r="E49" s="106"/>
      <c r="F49" s="106"/>
      <c r="G49" s="106"/>
      <c r="H49" s="106"/>
      <c r="I49" s="75">
        <v>2.4</v>
      </c>
      <c r="J49" s="75">
        <v>2.4</v>
      </c>
      <c r="K49" s="75">
        <v>2.5</v>
      </c>
      <c r="L49" s="67"/>
      <c r="M49" s="23"/>
      <c r="N49" s="23" t="s">
        <v>92</v>
      </c>
      <c r="O49" s="29"/>
    </row>
    <row r="50" spans="1:15" s="22" customFormat="1" ht="12.5" x14ac:dyDescent="0.25">
      <c r="A50" s="67"/>
      <c r="B50" s="106" t="s">
        <v>93</v>
      </c>
      <c r="C50" s="106"/>
      <c r="D50" s="106"/>
      <c r="E50" s="106"/>
      <c r="F50" s="106"/>
      <c r="G50" s="106"/>
      <c r="H50" s="106"/>
      <c r="I50" s="75">
        <v>0.1</v>
      </c>
      <c r="J50" s="75">
        <v>0.1</v>
      </c>
      <c r="K50" s="75">
        <v>0.2</v>
      </c>
      <c r="L50" s="67"/>
      <c r="M50" s="23"/>
      <c r="N50" s="23" t="s">
        <v>93</v>
      </c>
      <c r="O50" s="29"/>
    </row>
    <row r="51" spans="1:15" s="22" customFormat="1" ht="12.5" x14ac:dyDescent="0.25">
      <c r="A51" s="67"/>
      <c r="B51" s="106" t="s">
        <v>94</v>
      </c>
      <c r="C51" s="106"/>
      <c r="D51" s="106"/>
      <c r="E51" s="106"/>
      <c r="F51" s="106"/>
      <c r="G51" s="106"/>
      <c r="H51" s="106"/>
      <c r="I51" s="75">
        <v>1.8</v>
      </c>
      <c r="J51" s="75">
        <v>2.2000000000000002</v>
      </c>
      <c r="K51" s="75">
        <v>2.2000000000000002</v>
      </c>
      <c r="L51" s="67"/>
      <c r="M51" s="23"/>
      <c r="N51" s="23" t="s">
        <v>94</v>
      </c>
      <c r="O51" s="29"/>
    </row>
    <row r="52" spans="1:15" s="22" customFormat="1" ht="12.5" x14ac:dyDescent="0.25">
      <c r="A52" s="67"/>
      <c r="B52" s="106" t="s">
        <v>95</v>
      </c>
      <c r="C52" s="106"/>
      <c r="D52" s="106"/>
      <c r="E52" s="106"/>
      <c r="F52" s="106"/>
      <c r="G52" s="106"/>
      <c r="H52" s="106"/>
      <c r="I52" s="75">
        <v>2.5</v>
      </c>
      <c r="J52" s="75">
        <v>2.4</v>
      </c>
      <c r="K52" s="75">
        <v>2.5</v>
      </c>
      <c r="L52" s="67"/>
      <c r="M52" s="23"/>
      <c r="N52" s="23" t="s">
        <v>95</v>
      </c>
      <c r="O52" s="29"/>
    </row>
    <row r="53" spans="1:15" s="22" customFormat="1" ht="12.5" x14ac:dyDescent="0.25">
      <c r="A53" s="67"/>
      <c r="B53" s="106" t="s">
        <v>71</v>
      </c>
      <c r="C53" s="106"/>
      <c r="D53" s="106"/>
      <c r="E53" s="106"/>
      <c r="F53" s="106"/>
      <c r="G53" s="106"/>
      <c r="H53" s="106"/>
      <c r="I53" s="75">
        <v>0</v>
      </c>
      <c r="J53" s="75">
        <v>0</v>
      </c>
      <c r="K53" s="75">
        <v>0</v>
      </c>
      <c r="L53" s="67"/>
      <c r="M53" s="23"/>
      <c r="N53" s="23" t="s">
        <v>71</v>
      </c>
      <c r="O53" s="29"/>
    </row>
    <row r="54" spans="1:15" s="22" customFormat="1" ht="12.5" x14ac:dyDescent="0.25">
      <c r="A54" s="67"/>
      <c r="B54" s="106" t="s">
        <v>72</v>
      </c>
      <c r="C54" s="106"/>
      <c r="D54" s="106"/>
      <c r="E54" s="106"/>
      <c r="F54" s="106"/>
      <c r="G54" s="106"/>
      <c r="H54" s="106"/>
      <c r="I54" s="75">
        <v>6</v>
      </c>
      <c r="J54" s="75">
        <v>6.5</v>
      </c>
      <c r="K54" s="75">
        <v>6.8</v>
      </c>
      <c r="L54" s="67"/>
      <c r="M54" s="23"/>
      <c r="N54" s="23" t="s">
        <v>72</v>
      </c>
      <c r="O54" s="29"/>
    </row>
    <row r="55" spans="1:15" s="22" customFormat="1" ht="12.5" x14ac:dyDescent="0.25">
      <c r="A55" s="67"/>
      <c r="B55" s="106" t="s">
        <v>73</v>
      </c>
      <c r="C55" s="106"/>
      <c r="D55" s="106"/>
      <c r="E55" s="106"/>
      <c r="F55" s="106"/>
      <c r="G55" s="106"/>
      <c r="H55" s="106"/>
      <c r="I55" s="75">
        <v>2.4</v>
      </c>
      <c r="J55" s="75">
        <v>2.4</v>
      </c>
      <c r="K55" s="75">
        <v>2.9</v>
      </c>
      <c r="L55" s="67"/>
      <c r="M55" s="23"/>
      <c r="N55" s="23" t="s">
        <v>73</v>
      </c>
      <c r="O55" s="29"/>
    </row>
    <row r="56" spans="1:15" s="22" customFormat="1" ht="12.5" x14ac:dyDescent="0.25">
      <c r="A56" s="67"/>
      <c r="B56" s="106" t="s">
        <v>74</v>
      </c>
      <c r="C56" s="106"/>
      <c r="D56" s="106"/>
      <c r="E56" s="106"/>
      <c r="F56" s="106"/>
      <c r="G56" s="106"/>
      <c r="H56" s="106"/>
      <c r="I56" s="75">
        <v>5.6</v>
      </c>
      <c r="J56" s="75">
        <v>5.3</v>
      </c>
      <c r="K56" s="75">
        <v>6.3</v>
      </c>
      <c r="L56" s="67"/>
      <c r="M56" s="23"/>
      <c r="N56" s="23" t="s">
        <v>74</v>
      </c>
      <c r="O56" s="29"/>
    </row>
    <row r="57" spans="1:15" s="22" customFormat="1" ht="12.5" x14ac:dyDescent="0.25">
      <c r="A57" s="67"/>
      <c r="B57" s="106" t="s">
        <v>75</v>
      </c>
      <c r="C57" s="106"/>
      <c r="D57" s="106"/>
      <c r="E57" s="106"/>
      <c r="F57" s="106"/>
      <c r="G57" s="106"/>
      <c r="H57" s="106"/>
      <c r="I57" s="75">
        <v>2.2000000000000002</v>
      </c>
      <c r="J57" s="75">
        <v>2.1</v>
      </c>
      <c r="K57" s="75">
        <v>2.1</v>
      </c>
      <c r="L57" s="67"/>
      <c r="M57" s="23"/>
      <c r="N57" s="23" t="s">
        <v>75</v>
      </c>
      <c r="O57" s="29"/>
    </row>
    <row r="58" spans="1:15" s="22" customFormat="1" ht="12.5" x14ac:dyDescent="0.25">
      <c r="A58" s="67"/>
      <c r="B58" s="106" t="s">
        <v>76</v>
      </c>
      <c r="C58" s="106"/>
      <c r="D58" s="106"/>
      <c r="E58" s="106"/>
      <c r="F58" s="106"/>
      <c r="G58" s="106"/>
      <c r="H58" s="106"/>
      <c r="I58" s="75">
        <v>0.8</v>
      </c>
      <c r="J58" s="75">
        <v>0.6</v>
      </c>
      <c r="K58" s="75">
        <v>0.8</v>
      </c>
      <c r="L58" s="67"/>
      <c r="M58" s="23"/>
      <c r="N58" s="23" t="s">
        <v>76</v>
      </c>
      <c r="O58" s="29"/>
    </row>
    <row r="59" spans="1:15" s="22" customFormat="1" ht="12.5" x14ac:dyDescent="0.25">
      <c r="A59" s="67"/>
      <c r="B59" s="106" t="s">
        <v>77</v>
      </c>
      <c r="C59" s="106"/>
      <c r="D59" s="106"/>
      <c r="E59" s="106"/>
      <c r="F59" s="106"/>
      <c r="G59" s="106"/>
      <c r="H59" s="106"/>
      <c r="I59" s="75">
        <v>9.4</v>
      </c>
      <c r="J59" s="75">
        <v>8.9</v>
      </c>
      <c r="K59" s="75">
        <v>8.6</v>
      </c>
      <c r="L59" s="67"/>
      <c r="M59" s="23"/>
      <c r="N59" s="23" t="s">
        <v>77</v>
      </c>
      <c r="O59" s="29"/>
    </row>
    <row r="60" spans="1:15" s="22" customFormat="1" ht="12.5" x14ac:dyDescent="0.25">
      <c r="A60" s="67"/>
      <c r="B60" s="106" t="s">
        <v>19</v>
      </c>
      <c r="C60" s="106"/>
      <c r="D60" s="106"/>
      <c r="E60" s="106"/>
      <c r="F60" s="106"/>
      <c r="G60" s="106"/>
      <c r="H60" s="106"/>
      <c r="I60" s="75">
        <v>1.1000000000000001</v>
      </c>
      <c r="J60" s="75">
        <v>0.9</v>
      </c>
      <c r="K60" s="75">
        <v>1.3</v>
      </c>
      <c r="L60" s="67"/>
      <c r="M60" s="23"/>
      <c r="N60" s="23" t="s">
        <v>19</v>
      </c>
      <c r="O60" s="29"/>
    </row>
    <row r="61" spans="1:15" s="22" customFormat="1" ht="12.5" x14ac:dyDescent="0.25">
      <c r="A61" s="67"/>
      <c r="B61" s="106" t="s">
        <v>78</v>
      </c>
      <c r="C61" s="106"/>
      <c r="D61" s="106"/>
      <c r="E61" s="106"/>
      <c r="F61" s="106"/>
      <c r="G61" s="106"/>
      <c r="H61" s="106"/>
      <c r="I61" s="75">
        <v>1.1000000000000001</v>
      </c>
      <c r="J61" s="75">
        <v>1.2</v>
      </c>
      <c r="K61" s="75">
        <v>1.4</v>
      </c>
      <c r="L61" s="67"/>
      <c r="M61" s="23"/>
      <c r="N61" s="23" t="s">
        <v>78</v>
      </c>
      <c r="O61" s="29"/>
    </row>
    <row r="62" spans="1:15" s="22" customFormat="1" ht="12.5" x14ac:dyDescent="0.25">
      <c r="A62" s="67"/>
      <c r="B62" s="106" t="s">
        <v>79</v>
      </c>
      <c r="C62" s="106"/>
      <c r="D62" s="106"/>
      <c r="E62" s="106"/>
      <c r="F62" s="106"/>
      <c r="G62" s="106"/>
      <c r="H62" s="106"/>
      <c r="I62" s="75">
        <v>0.1</v>
      </c>
      <c r="J62" s="75">
        <v>0.1</v>
      </c>
      <c r="K62" s="75">
        <v>0.1</v>
      </c>
      <c r="L62" s="67"/>
      <c r="M62" s="23"/>
      <c r="N62" s="23" t="s">
        <v>79</v>
      </c>
      <c r="O62" s="29"/>
    </row>
    <row r="63" spans="1:15" s="22" customFormat="1" ht="12.5" x14ac:dyDescent="0.25">
      <c r="A63" s="67"/>
      <c r="B63" s="106" t="s">
        <v>81</v>
      </c>
      <c r="C63" s="106"/>
      <c r="D63" s="106"/>
      <c r="E63" s="106"/>
      <c r="F63" s="106"/>
      <c r="G63" s="106"/>
      <c r="H63" s="106"/>
      <c r="I63" s="75">
        <v>3</v>
      </c>
      <c r="J63" s="75">
        <v>3.2</v>
      </c>
      <c r="K63" s="75">
        <v>3.4</v>
      </c>
      <c r="L63" s="67"/>
      <c r="M63" s="23"/>
      <c r="N63" s="23" t="s">
        <v>81</v>
      </c>
      <c r="O63" s="29"/>
    </row>
    <row r="64" spans="1:15" s="22" customFormat="1" ht="12.5" x14ac:dyDescent="0.25">
      <c r="A64" s="67"/>
      <c r="B64" s="106" t="s">
        <v>82</v>
      </c>
      <c r="C64" s="106"/>
      <c r="D64" s="106"/>
      <c r="E64" s="106"/>
      <c r="F64" s="106"/>
      <c r="G64" s="106"/>
      <c r="H64" s="106"/>
      <c r="I64" s="75">
        <v>0.6</v>
      </c>
      <c r="J64" s="75">
        <v>0.4</v>
      </c>
      <c r="K64" s="75">
        <v>0.5</v>
      </c>
      <c r="L64" s="67"/>
      <c r="M64" s="23"/>
      <c r="N64" s="23" t="s">
        <v>82</v>
      </c>
      <c r="O64" s="29"/>
    </row>
    <row r="65" spans="1:15" s="22" customFormat="1" ht="12.5" x14ac:dyDescent="0.25">
      <c r="A65" s="67"/>
      <c r="B65" s="106" t="s">
        <v>83</v>
      </c>
      <c r="C65" s="106"/>
      <c r="D65" s="106"/>
      <c r="E65" s="106"/>
      <c r="F65" s="106"/>
      <c r="G65" s="106"/>
      <c r="H65" s="106"/>
      <c r="I65" s="75">
        <v>2.1</v>
      </c>
      <c r="J65" s="75">
        <v>2.1</v>
      </c>
      <c r="K65" s="75">
        <v>3</v>
      </c>
      <c r="L65" s="67"/>
      <c r="M65" s="23"/>
      <c r="N65" s="23" t="s">
        <v>83</v>
      </c>
      <c r="O65" s="29"/>
    </row>
    <row r="66" spans="1:15" s="22" customFormat="1" ht="12.5" x14ac:dyDescent="0.25">
      <c r="A66" s="67"/>
      <c r="B66" s="106" t="s">
        <v>84</v>
      </c>
      <c r="C66" s="106"/>
      <c r="D66" s="106"/>
      <c r="E66" s="106"/>
      <c r="F66" s="106"/>
      <c r="G66" s="106"/>
      <c r="H66" s="106"/>
      <c r="I66" s="75">
        <v>7</v>
      </c>
      <c r="J66" s="75">
        <v>7.5</v>
      </c>
      <c r="K66" s="75">
        <v>6.6</v>
      </c>
      <c r="L66" s="67"/>
      <c r="M66" s="23"/>
      <c r="N66" s="23" t="s">
        <v>84</v>
      </c>
      <c r="O66" s="29"/>
    </row>
    <row r="67" spans="1:15" s="22" customFormat="1" ht="12.5" x14ac:dyDescent="0.25">
      <c r="A67" s="67"/>
      <c r="B67" s="106" t="s">
        <v>85</v>
      </c>
      <c r="C67" s="106"/>
      <c r="D67" s="106"/>
      <c r="E67" s="106"/>
      <c r="F67" s="106"/>
      <c r="G67" s="106"/>
      <c r="H67" s="106"/>
      <c r="I67" s="75">
        <v>0.7</v>
      </c>
      <c r="J67" s="75">
        <v>0.9</v>
      </c>
      <c r="K67" s="75">
        <v>0.6</v>
      </c>
      <c r="L67" s="67"/>
      <c r="M67" s="23"/>
      <c r="N67" s="23" t="s">
        <v>85</v>
      </c>
      <c r="O67" s="29"/>
    </row>
    <row r="68" spans="1:15" s="22" customFormat="1" ht="12.5" x14ac:dyDescent="0.25">
      <c r="A68" s="67"/>
      <c r="B68" s="106" t="s">
        <v>86</v>
      </c>
      <c r="C68" s="106"/>
      <c r="D68" s="106"/>
      <c r="E68" s="106"/>
      <c r="F68" s="106"/>
      <c r="G68" s="106"/>
      <c r="H68" s="106"/>
      <c r="I68" s="75">
        <v>0.9</v>
      </c>
      <c r="J68" s="75">
        <v>1</v>
      </c>
      <c r="K68" s="75">
        <v>1.4</v>
      </c>
      <c r="L68" s="67"/>
      <c r="M68" s="23"/>
      <c r="N68" s="23" t="s">
        <v>86</v>
      </c>
      <c r="O68" s="29"/>
    </row>
    <row r="69" spans="1:15" s="22" customFormat="1" ht="12.5" x14ac:dyDescent="0.25">
      <c r="A69" s="67"/>
      <c r="B69" s="106" t="s">
        <v>255</v>
      </c>
      <c r="C69" s="106"/>
      <c r="D69" s="106"/>
      <c r="E69" s="106"/>
      <c r="F69" s="106"/>
      <c r="G69" s="106"/>
      <c r="H69" s="106"/>
      <c r="I69" s="75">
        <v>0.2</v>
      </c>
      <c r="J69" s="75">
        <v>0.3</v>
      </c>
      <c r="K69" s="75">
        <v>0.3</v>
      </c>
      <c r="L69" s="67"/>
      <c r="M69" s="23"/>
      <c r="N69" s="23" t="s">
        <v>255</v>
      </c>
      <c r="O69" s="29"/>
    </row>
    <row r="70" spans="1:15" s="22" customFormat="1" ht="12.5" x14ac:dyDescent="0.25">
      <c r="A70" s="67"/>
      <c r="B70" s="106" t="s">
        <v>87</v>
      </c>
      <c r="C70" s="106"/>
      <c r="D70" s="106"/>
      <c r="E70" s="106"/>
      <c r="F70" s="106"/>
      <c r="G70" s="106"/>
      <c r="H70" s="106"/>
      <c r="I70" s="75">
        <v>12.8</v>
      </c>
      <c r="J70" s="75">
        <v>13</v>
      </c>
      <c r="K70" s="75">
        <v>10.8</v>
      </c>
      <c r="L70" s="67"/>
      <c r="M70" s="23"/>
      <c r="N70" s="23" t="s">
        <v>87</v>
      </c>
      <c r="O70" s="29"/>
    </row>
    <row r="71" spans="1:15" s="22" customFormat="1" ht="12.5" x14ac:dyDescent="0.25">
      <c r="A71" s="67"/>
      <c r="B71" s="106" t="s">
        <v>88</v>
      </c>
      <c r="C71" s="106"/>
      <c r="D71" s="106"/>
      <c r="E71" s="106"/>
      <c r="F71" s="106"/>
      <c r="G71" s="106"/>
      <c r="H71" s="106"/>
      <c r="I71" s="75">
        <v>0.1</v>
      </c>
      <c r="J71" s="75">
        <v>0</v>
      </c>
      <c r="K71" s="75">
        <v>0</v>
      </c>
      <c r="L71" s="67"/>
      <c r="M71" s="23"/>
      <c r="N71" s="23" t="s">
        <v>88</v>
      </c>
      <c r="O71" s="29"/>
    </row>
    <row r="72" spans="1:15" s="22" customFormat="1" ht="12.5" x14ac:dyDescent="0.25">
      <c r="A72" s="67"/>
      <c r="B72" s="106" t="s">
        <v>27</v>
      </c>
      <c r="C72" s="106"/>
      <c r="D72" s="106"/>
      <c r="E72" s="106"/>
      <c r="F72" s="106"/>
      <c r="G72" s="106"/>
      <c r="H72" s="106"/>
      <c r="I72" s="73">
        <v>12881</v>
      </c>
      <c r="J72" s="73">
        <v>11865</v>
      </c>
      <c r="K72" s="73">
        <v>11711</v>
      </c>
      <c r="L72" s="67"/>
      <c r="M72" s="23"/>
      <c r="N72" s="23" t="s">
        <v>27</v>
      </c>
      <c r="O72" s="29"/>
    </row>
    <row r="73" spans="1:15" s="22" customFormat="1" ht="12.5" x14ac:dyDescent="0.25">
      <c r="A73" s="67"/>
      <c r="B73" s="67"/>
      <c r="C73" s="67"/>
      <c r="D73" s="67"/>
      <c r="E73" s="67"/>
      <c r="F73" s="67"/>
      <c r="G73" s="67"/>
      <c r="H73" s="67"/>
      <c r="I73" s="67"/>
      <c r="J73" s="67"/>
      <c r="K73" s="67"/>
      <c r="L73" s="67"/>
      <c r="M73" s="23"/>
      <c r="N73" s="23"/>
      <c r="O73" s="29"/>
    </row>
    <row r="74" spans="1:15" s="22" customFormat="1" ht="12.5" x14ac:dyDescent="0.25">
      <c r="A74" s="67"/>
      <c r="B74" s="67"/>
      <c r="C74" s="67"/>
      <c r="D74" s="67"/>
      <c r="E74" s="67"/>
      <c r="F74" s="67"/>
      <c r="G74" s="67"/>
      <c r="H74" s="67"/>
      <c r="I74" s="67"/>
      <c r="J74" s="67"/>
      <c r="K74" s="67"/>
      <c r="L74" s="67"/>
      <c r="M74" s="23"/>
      <c r="N74" s="23"/>
      <c r="O74" s="29"/>
    </row>
    <row r="75" spans="1:15" s="25" customFormat="1" ht="52" x14ac:dyDescent="0.3">
      <c r="A75" s="68"/>
      <c r="B75" s="107" t="s">
        <v>391</v>
      </c>
      <c r="C75" s="107"/>
      <c r="D75" s="107"/>
      <c r="E75" s="107"/>
      <c r="F75" s="107"/>
      <c r="G75" s="107"/>
      <c r="H75" s="107"/>
      <c r="I75" s="107"/>
      <c r="J75" s="107"/>
      <c r="K75" s="107"/>
      <c r="L75" s="68"/>
      <c r="M75" s="26" t="s">
        <v>391</v>
      </c>
      <c r="N75" s="26"/>
      <c r="O75" s="30"/>
    </row>
    <row r="76" spans="1:15" s="22" customFormat="1" ht="12.5" x14ac:dyDescent="0.25">
      <c r="A76" s="67"/>
      <c r="B76" s="67"/>
      <c r="C76" s="67"/>
      <c r="D76" s="67"/>
      <c r="E76" s="67"/>
      <c r="F76" s="67"/>
      <c r="G76" s="67"/>
      <c r="H76" s="67"/>
      <c r="I76" s="67"/>
      <c r="J76" s="67"/>
      <c r="K76" s="67"/>
      <c r="L76" s="67"/>
      <c r="M76" s="23"/>
      <c r="N76" s="23"/>
      <c r="O76" s="29"/>
    </row>
    <row r="77" spans="1:15" s="70" customFormat="1" x14ac:dyDescent="0.3">
      <c r="A77" s="69"/>
      <c r="B77" s="69"/>
      <c r="C77" s="69"/>
      <c r="D77" s="69"/>
      <c r="E77" s="69"/>
      <c r="F77" s="69"/>
      <c r="G77" s="69"/>
      <c r="H77" s="69"/>
      <c r="I77" s="108" t="s">
        <v>419</v>
      </c>
      <c r="J77" s="108"/>
      <c r="K77" s="108"/>
      <c r="L77" s="69"/>
    </row>
    <row r="78" spans="1:15" s="70" customFormat="1" x14ac:dyDescent="0.3">
      <c r="A78" s="69"/>
      <c r="B78" s="69"/>
      <c r="C78" s="69"/>
      <c r="D78" s="69"/>
      <c r="E78" s="69"/>
      <c r="F78" s="69"/>
      <c r="G78" s="69"/>
      <c r="H78" s="69"/>
      <c r="I78" s="85" t="s">
        <v>357</v>
      </c>
      <c r="J78" s="85" t="s">
        <v>358</v>
      </c>
      <c r="K78" s="85" t="s">
        <v>359</v>
      </c>
      <c r="L78" s="69"/>
    </row>
    <row r="79" spans="1:15" s="22" customFormat="1" ht="25" x14ac:dyDescent="0.25">
      <c r="A79" s="67"/>
      <c r="B79" s="106" t="s">
        <v>256</v>
      </c>
      <c r="C79" s="106"/>
      <c r="D79" s="106"/>
      <c r="E79" s="106"/>
      <c r="F79" s="106"/>
      <c r="G79" s="106"/>
      <c r="H79" s="106"/>
      <c r="I79" s="75">
        <v>24.6</v>
      </c>
      <c r="J79" s="75">
        <v>23.8</v>
      </c>
      <c r="K79" s="75">
        <v>23.8</v>
      </c>
      <c r="L79" s="67"/>
      <c r="M79" s="23"/>
      <c r="N79" s="23" t="s">
        <v>256</v>
      </c>
      <c r="O79" s="29"/>
    </row>
    <row r="80" spans="1:15" s="22" customFormat="1" ht="12.5" x14ac:dyDescent="0.25">
      <c r="A80" s="67"/>
      <c r="B80" s="106" t="s">
        <v>257</v>
      </c>
      <c r="C80" s="106"/>
      <c r="D80" s="106"/>
      <c r="E80" s="106"/>
      <c r="F80" s="106"/>
      <c r="G80" s="106"/>
      <c r="H80" s="106"/>
      <c r="I80" s="75">
        <v>7.5</v>
      </c>
      <c r="J80" s="75">
        <v>7</v>
      </c>
      <c r="K80" s="75">
        <v>7.3</v>
      </c>
      <c r="L80" s="67"/>
      <c r="M80" s="23"/>
      <c r="N80" s="23" t="s">
        <v>257</v>
      </c>
      <c r="O80" s="29"/>
    </row>
    <row r="81" spans="1:15" s="22" customFormat="1" ht="25" x14ac:dyDescent="0.25">
      <c r="A81" s="67"/>
      <c r="B81" s="106" t="s">
        <v>258</v>
      </c>
      <c r="C81" s="106"/>
      <c r="D81" s="106"/>
      <c r="E81" s="106"/>
      <c r="F81" s="106"/>
      <c r="G81" s="106"/>
      <c r="H81" s="106"/>
      <c r="I81" s="75">
        <v>47.9</v>
      </c>
      <c r="J81" s="75">
        <v>47.3</v>
      </c>
      <c r="K81" s="75">
        <v>48.6</v>
      </c>
      <c r="L81" s="67"/>
      <c r="M81" s="23"/>
      <c r="N81" s="23" t="s">
        <v>258</v>
      </c>
      <c r="O81" s="29"/>
    </row>
    <row r="82" spans="1:15" s="22" customFormat="1" ht="12.5" x14ac:dyDescent="0.25">
      <c r="A82" s="67"/>
      <c r="B82" s="106" t="s">
        <v>87</v>
      </c>
      <c r="C82" s="106"/>
      <c r="D82" s="106"/>
      <c r="E82" s="106"/>
      <c r="F82" s="106"/>
      <c r="G82" s="106"/>
      <c r="H82" s="106"/>
      <c r="I82" s="75">
        <v>20.100000000000001</v>
      </c>
      <c r="J82" s="75">
        <v>21.9</v>
      </c>
      <c r="K82" s="75">
        <v>20.3</v>
      </c>
      <c r="L82" s="67"/>
      <c r="M82" s="23"/>
      <c r="N82" s="23" t="s">
        <v>87</v>
      </c>
      <c r="O82" s="29"/>
    </row>
    <row r="83" spans="1:15" s="22" customFormat="1" ht="12.5" x14ac:dyDescent="0.25">
      <c r="A83" s="67"/>
      <c r="B83" s="106" t="s">
        <v>27</v>
      </c>
      <c r="C83" s="106"/>
      <c r="D83" s="106"/>
      <c r="E83" s="106"/>
      <c r="F83" s="106"/>
      <c r="G83" s="106"/>
      <c r="H83" s="106"/>
      <c r="I83" s="73">
        <v>5171</v>
      </c>
      <c r="J83" s="73">
        <v>4658</v>
      </c>
      <c r="K83" s="73">
        <v>4628</v>
      </c>
      <c r="L83" s="67"/>
      <c r="M83" s="23"/>
      <c r="N83" s="23" t="s">
        <v>27</v>
      </c>
      <c r="O83" s="29"/>
    </row>
    <row r="84" spans="1:15" s="22" customFormat="1" ht="12.75" customHeight="1" x14ac:dyDescent="0.25">
      <c r="A84" s="67"/>
      <c r="B84" s="67"/>
      <c r="C84" s="67"/>
      <c r="D84" s="67"/>
      <c r="E84" s="67"/>
      <c r="F84" s="67"/>
      <c r="G84" s="67"/>
      <c r="H84" s="67"/>
      <c r="I84" s="67"/>
      <c r="J84" s="67"/>
      <c r="K84" s="67"/>
      <c r="L84" s="67"/>
      <c r="M84" s="23"/>
      <c r="N84" s="23"/>
      <c r="O84" s="29"/>
    </row>
    <row r="85" spans="1:15" s="22" customFormat="1" ht="12.75" customHeight="1" x14ac:dyDescent="0.25">
      <c r="A85" s="67"/>
      <c r="B85" s="67"/>
      <c r="C85" s="67"/>
      <c r="D85" s="67"/>
      <c r="E85" s="67"/>
      <c r="F85" s="67"/>
      <c r="G85" s="67"/>
      <c r="H85" s="67"/>
      <c r="I85" s="67"/>
      <c r="J85" s="67"/>
      <c r="K85" s="67"/>
      <c r="L85" s="67"/>
      <c r="M85" s="23"/>
      <c r="N85" s="23"/>
      <c r="O85" s="29"/>
    </row>
    <row r="86" spans="1:15" s="25" customFormat="1" x14ac:dyDescent="0.3">
      <c r="A86" s="68"/>
      <c r="B86" s="107" t="s">
        <v>392</v>
      </c>
      <c r="C86" s="107"/>
      <c r="D86" s="107"/>
      <c r="E86" s="107"/>
      <c r="F86" s="107"/>
      <c r="G86" s="107"/>
      <c r="H86" s="107"/>
      <c r="I86" s="107"/>
      <c r="J86" s="107"/>
      <c r="K86" s="107"/>
      <c r="L86" s="68"/>
      <c r="M86" s="26" t="s">
        <v>392</v>
      </c>
      <c r="N86" s="26"/>
      <c r="O86" s="30"/>
    </row>
    <row r="87" spans="1:15" s="22" customFormat="1" ht="12.75" customHeight="1" x14ac:dyDescent="0.25">
      <c r="A87" s="67"/>
      <c r="B87" s="67"/>
      <c r="C87" s="67"/>
      <c r="D87" s="67"/>
      <c r="E87" s="67"/>
      <c r="F87" s="67"/>
      <c r="G87" s="67"/>
      <c r="H87" s="67"/>
      <c r="I87" s="67"/>
      <c r="J87" s="67"/>
      <c r="K87" s="67"/>
      <c r="L87" s="67"/>
      <c r="M87" s="23"/>
      <c r="N87" s="23"/>
      <c r="O87" s="29"/>
    </row>
    <row r="88" spans="1:15" s="22" customFormat="1" ht="12.75" customHeight="1" x14ac:dyDescent="0.3">
      <c r="A88" s="67"/>
      <c r="B88" s="67"/>
      <c r="C88" s="67"/>
      <c r="D88" s="67"/>
      <c r="E88" s="115" t="s">
        <v>367</v>
      </c>
      <c r="F88" s="115"/>
      <c r="G88" s="115"/>
      <c r="H88" s="115"/>
      <c r="I88" s="67"/>
      <c r="J88" s="67"/>
      <c r="K88" s="67"/>
      <c r="L88" s="67"/>
      <c r="M88" s="23"/>
      <c r="N88" s="23"/>
      <c r="O88" s="29"/>
    </row>
    <row r="89" spans="1:15" s="22" customFormat="1" ht="29" customHeight="1" x14ac:dyDescent="0.3">
      <c r="A89" s="67"/>
      <c r="B89" s="116" t="s">
        <v>23</v>
      </c>
      <c r="C89" s="116"/>
      <c r="D89" s="76" t="s">
        <v>368</v>
      </c>
      <c r="E89" s="76" t="s">
        <v>57</v>
      </c>
      <c r="F89" s="76" t="s">
        <v>58</v>
      </c>
      <c r="G89" s="76" t="s">
        <v>59</v>
      </c>
      <c r="H89" s="76" t="s">
        <v>97</v>
      </c>
      <c r="I89" s="76" t="s">
        <v>22</v>
      </c>
      <c r="J89" s="67"/>
      <c r="K89" s="67"/>
      <c r="L89" s="67"/>
      <c r="M89" s="23"/>
      <c r="N89" s="23"/>
      <c r="O89" s="29"/>
    </row>
    <row r="90" spans="1:15" s="22" customFormat="1" ht="12.5" x14ac:dyDescent="0.25">
      <c r="A90" s="67"/>
      <c r="B90" s="111" t="s">
        <v>96</v>
      </c>
      <c r="C90" s="112"/>
      <c r="D90" s="112"/>
      <c r="E90" s="112"/>
      <c r="F90" s="112"/>
      <c r="G90" s="112"/>
      <c r="H90" s="112"/>
      <c r="I90" s="113"/>
      <c r="J90" s="67"/>
      <c r="K90" s="67"/>
      <c r="L90" s="67"/>
      <c r="M90" s="23" t="s">
        <v>96</v>
      </c>
      <c r="N90" s="23"/>
      <c r="O90" s="29"/>
    </row>
    <row r="91" spans="1:15" s="22" customFormat="1" ht="12.75" customHeight="1" x14ac:dyDescent="0.25">
      <c r="A91" s="67"/>
      <c r="B91" s="114" t="s">
        <v>419</v>
      </c>
      <c r="C91" s="114"/>
      <c r="D91" s="77">
        <v>2021</v>
      </c>
      <c r="E91" s="75">
        <v>6.8</v>
      </c>
      <c r="F91" s="75">
        <v>29.4</v>
      </c>
      <c r="G91" s="75">
        <v>38.299999999999997</v>
      </c>
      <c r="H91" s="75">
        <v>25.5</v>
      </c>
      <c r="I91" s="73">
        <v>11682</v>
      </c>
      <c r="J91" s="67"/>
      <c r="K91" s="67"/>
      <c r="L91" s="67"/>
      <c r="M91" s="23"/>
      <c r="N91" s="23"/>
      <c r="O91" s="29"/>
    </row>
    <row r="92" spans="1:15" s="22" customFormat="1" ht="12.75" customHeight="1" x14ac:dyDescent="0.25">
      <c r="A92" s="67"/>
      <c r="B92" s="114" t="s">
        <v>419</v>
      </c>
      <c r="C92" s="114"/>
      <c r="D92" s="77">
        <v>2020</v>
      </c>
      <c r="E92" s="75">
        <v>6.8</v>
      </c>
      <c r="F92" s="75">
        <v>30.3</v>
      </c>
      <c r="G92" s="75">
        <v>36.799999999999997</v>
      </c>
      <c r="H92" s="75">
        <v>26.1</v>
      </c>
      <c r="I92" s="73">
        <v>11820</v>
      </c>
      <c r="J92" s="67"/>
      <c r="K92" s="67"/>
      <c r="L92" s="67"/>
      <c r="M92" s="23"/>
      <c r="N92" s="23"/>
      <c r="O92" s="29"/>
    </row>
    <row r="93" spans="1:15" s="22" customFormat="1" ht="12.75" customHeight="1" x14ac:dyDescent="0.25">
      <c r="A93" s="67"/>
      <c r="B93" s="114" t="s">
        <v>419</v>
      </c>
      <c r="C93" s="114"/>
      <c r="D93" s="77">
        <v>2019</v>
      </c>
      <c r="E93" s="75">
        <v>7.7</v>
      </c>
      <c r="F93" s="75">
        <v>33.799999999999997</v>
      </c>
      <c r="G93" s="75">
        <v>35.9</v>
      </c>
      <c r="H93" s="75">
        <v>22.5</v>
      </c>
      <c r="I93" s="73">
        <v>12841</v>
      </c>
      <c r="J93" s="67"/>
      <c r="K93" s="67"/>
      <c r="L93" s="67"/>
      <c r="M93" s="23"/>
      <c r="N93" s="23"/>
      <c r="O93" s="29"/>
    </row>
    <row r="94" spans="1:15" s="22" customFormat="1" ht="12.5" x14ac:dyDescent="0.25">
      <c r="A94" s="67"/>
      <c r="B94" s="111" t="s">
        <v>98</v>
      </c>
      <c r="C94" s="112"/>
      <c r="D94" s="112"/>
      <c r="E94" s="112"/>
      <c r="F94" s="112"/>
      <c r="G94" s="112"/>
      <c r="H94" s="112"/>
      <c r="I94" s="113"/>
      <c r="J94" s="67"/>
      <c r="K94" s="67"/>
      <c r="L94" s="67"/>
      <c r="M94" s="23" t="s">
        <v>98</v>
      </c>
      <c r="N94" s="23"/>
      <c r="O94" s="29"/>
    </row>
    <row r="95" spans="1:15" s="22" customFormat="1" ht="12.75" customHeight="1" x14ac:dyDescent="0.25">
      <c r="A95" s="67"/>
      <c r="B95" s="114" t="s">
        <v>419</v>
      </c>
      <c r="C95" s="114"/>
      <c r="D95" s="77">
        <v>2021</v>
      </c>
      <c r="E95" s="75">
        <v>11.7</v>
      </c>
      <c r="F95" s="75">
        <v>46.4</v>
      </c>
      <c r="G95" s="75">
        <v>33.9</v>
      </c>
      <c r="H95" s="75">
        <v>8</v>
      </c>
      <c r="I95" s="73">
        <v>11687</v>
      </c>
      <c r="J95" s="67"/>
      <c r="K95" s="67"/>
      <c r="L95" s="67"/>
      <c r="M95" s="23"/>
      <c r="N95" s="23"/>
      <c r="O95" s="29"/>
    </row>
    <row r="96" spans="1:15" s="22" customFormat="1" ht="12.75" customHeight="1" x14ac:dyDescent="0.25">
      <c r="A96" s="67"/>
      <c r="B96" s="114" t="s">
        <v>419</v>
      </c>
      <c r="C96" s="114"/>
      <c r="D96" s="77">
        <v>2020</v>
      </c>
      <c r="E96" s="75">
        <v>14.4</v>
      </c>
      <c r="F96" s="75">
        <v>49.2</v>
      </c>
      <c r="G96" s="75">
        <v>29.5</v>
      </c>
      <c r="H96" s="75">
        <v>7</v>
      </c>
      <c r="I96" s="73">
        <v>11833</v>
      </c>
      <c r="J96" s="67"/>
      <c r="K96" s="67"/>
      <c r="L96" s="67"/>
      <c r="M96" s="23"/>
      <c r="N96" s="23"/>
      <c r="O96" s="29"/>
    </row>
    <row r="97" spans="1:15" s="22" customFormat="1" ht="12.75" customHeight="1" x14ac:dyDescent="0.25">
      <c r="A97" s="67"/>
      <c r="B97" s="114" t="s">
        <v>419</v>
      </c>
      <c r="C97" s="114"/>
      <c r="D97" s="77">
        <v>2019</v>
      </c>
      <c r="E97" s="75">
        <v>13.5</v>
      </c>
      <c r="F97" s="75">
        <v>49.5</v>
      </c>
      <c r="G97" s="75">
        <v>30.4</v>
      </c>
      <c r="H97" s="75">
        <v>6.6</v>
      </c>
      <c r="I97" s="73">
        <v>12843</v>
      </c>
      <c r="J97" s="67"/>
      <c r="K97" s="67"/>
      <c r="L97" s="67"/>
      <c r="M97" s="23"/>
      <c r="N97" s="23"/>
      <c r="O97" s="29"/>
    </row>
    <row r="98" spans="1:15" s="22" customFormat="1" ht="12.5" x14ac:dyDescent="0.25">
      <c r="A98" s="67"/>
      <c r="B98" s="111" t="s">
        <v>100</v>
      </c>
      <c r="C98" s="112"/>
      <c r="D98" s="112"/>
      <c r="E98" s="112"/>
      <c r="F98" s="112"/>
      <c r="G98" s="112"/>
      <c r="H98" s="112"/>
      <c r="I98" s="113"/>
      <c r="J98" s="67"/>
      <c r="K98" s="67"/>
      <c r="L98" s="67"/>
      <c r="M98" s="23" t="s">
        <v>100</v>
      </c>
      <c r="N98" s="23"/>
      <c r="O98" s="29"/>
    </row>
    <row r="99" spans="1:15" s="22" customFormat="1" ht="12.75" customHeight="1" x14ac:dyDescent="0.25">
      <c r="A99" s="67"/>
      <c r="B99" s="114" t="s">
        <v>419</v>
      </c>
      <c r="C99" s="114"/>
      <c r="D99" s="77">
        <v>2021</v>
      </c>
      <c r="E99" s="75">
        <v>44.5</v>
      </c>
      <c r="F99" s="75">
        <v>41.5</v>
      </c>
      <c r="G99" s="75">
        <v>11.9</v>
      </c>
      <c r="H99" s="75">
        <v>2.1</v>
      </c>
      <c r="I99" s="73">
        <v>11671</v>
      </c>
      <c r="J99" s="67"/>
      <c r="K99" s="67"/>
      <c r="L99" s="67"/>
      <c r="M99" s="23"/>
      <c r="N99" s="23"/>
      <c r="O99" s="29"/>
    </row>
    <row r="100" spans="1:15" s="22" customFormat="1" ht="12.75" customHeight="1" x14ac:dyDescent="0.25">
      <c r="A100" s="67"/>
      <c r="B100" s="114" t="s">
        <v>419</v>
      </c>
      <c r="C100" s="114"/>
      <c r="D100" s="77">
        <v>2020</v>
      </c>
      <c r="E100" s="75">
        <v>43.8</v>
      </c>
      <c r="F100" s="75">
        <v>41.6</v>
      </c>
      <c r="G100" s="75">
        <v>12.5</v>
      </c>
      <c r="H100" s="75">
        <v>2</v>
      </c>
      <c r="I100" s="73">
        <v>11816</v>
      </c>
      <c r="J100" s="67"/>
      <c r="K100" s="67"/>
      <c r="L100" s="67"/>
      <c r="M100" s="23"/>
      <c r="N100" s="23"/>
      <c r="O100" s="29"/>
    </row>
    <row r="101" spans="1:15" s="22" customFormat="1" ht="12.5" x14ac:dyDescent="0.25">
      <c r="A101" s="67"/>
      <c r="B101" s="114" t="s">
        <v>419</v>
      </c>
      <c r="C101" s="114"/>
      <c r="D101" s="77">
        <v>2019</v>
      </c>
      <c r="E101" s="75">
        <v>39.799999999999997</v>
      </c>
      <c r="F101" s="75">
        <v>44.5</v>
      </c>
      <c r="G101" s="75">
        <v>13.4</v>
      </c>
      <c r="H101" s="75">
        <v>2.2000000000000002</v>
      </c>
      <c r="I101" s="73">
        <v>12833</v>
      </c>
      <c r="J101" s="67"/>
      <c r="K101" s="67"/>
      <c r="L101" s="67"/>
      <c r="M101" s="23"/>
      <c r="N101" s="23"/>
      <c r="O101" s="29"/>
    </row>
    <row r="102" spans="1:15" s="22" customFormat="1" ht="12.5" x14ac:dyDescent="0.25">
      <c r="A102" s="67"/>
      <c r="B102" s="111" t="s">
        <v>101</v>
      </c>
      <c r="C102" s="112"/>
      <c r="D102" s="112"/>
      <c r="E102" s="112"/>
      <c r="F102" s="112"/>
      <c r="G102" s="112"/>
      <c r="H102" s="112"/>
      <c r="I102" s="113"/>
      <c r="J102" s="67"/>
      <c r="K102" s="67"/>
      <c r="L102" s="67"/>
      <c r="M102" s="23" t="s">
        <v>101</v>
      </c>
      <c r="N102" s="23"/>
      <c r="O102" s="29"/>
    </row>
    <row r="103" spans="1:15" s="22" customFormat="1" ht="12.5" x14ac:dyDescent="0.25">
      <c r="A103" s="67"/>
      <c r="B103" s="114" t="s">
        <v>419</v>
      </c>
      <c r="C103" s="114"/>
      <c r="D103" s="77">
        <v>2021</v>
      </c>
      <c r="E103" s="75">
        <v>0.7</v>
      </c>
      <c r="F103" s="75">
        <v>9.6</v>
      </c>
      <c r="G103" s="75">
        <v>41</v>
      </c>
      <c r="H103" s="75">
        <v>48.7</v>
      </c>
      <c r="I103" s="73">
        <v>11685</v>
      </c>
      <c r="J103" s="67"/>
      <c r="K103" s="67"/>
      <c r="L103" s="67"/>
      <c r="M103" s="23"/>
      <c r="N103" s="23"/>
      <c r="O103" s="29"/>
    </row>
    <row r="104" spans="1:15" s="22" customFormat="1" ht="12.5" x14ac:dyDescent="0.25">
      <c r="A104" s="67"/>
      <c r="B104" s="114" t="s">
        <v>419</v>
      </c>
      <c r="C104" s="114"/>
      <c r="D104" s="77">
        <v>2020</v>
      </c>
      <c r="E104" s="75">
        <v>0.9</v>
      </c>
      <c r="F104" s="75">
        <v>12.3</v>
      </c>
      <c r="G104" s="75">
        <v>42.7</v>
      </c>
      <c r="H104" s="75">
        <v>44.2</v>
      </c>
      <c r="I104" s="73">
        <v>11826</v>
      </c>
      <c r="J104" s="67"/>
      <c r="K104" s="67"/>
      <c r="L104" s="67"/>
      <c r="M104" s="23"/>
      <c r="N104" s="23"/>
      <c r="O104" s="29"/>
    </row>
    <row r="105" spans="1:15" s="22" customFormat="1" ht="12.5" x14ac:dyDescent="0.25">
      <c r="A105" s="67"/>
      <c r="B105" s="114" t="s">
        <v>419</v>
      </c>
      <c r="C105" s="114"/>
      <c r="D105" s="77">
        <v>2019</v>
      </c>
      <c r="E105" s="75">
        <v>1</v>
      </c>
      <c r="F105" s="75">
        <v>11.6</v>
      </c>
      <c r="G105" s="75">
        <v>43.7</v>
      </c>
      <c r="H105" s="75">
        <v>43.8</v>
      </c>
      <c r="I105" s="73">
        <v>12846</v>
      </c>
      <c r="J105" s="67"/>
      <c r="K105" s="67"/>
      <c r="L105" s="67"/>
      <c r="M105" s="23"/>
      <c r="N105" s="23"/>
      <c r="O105" s="29"/>
    </row>
    <row r="106" spans="1:15" x14ac:dyDescent="0.3">
      <c r="A106" s="67"/>
      <c r="B106" s="111" t="s">
        <v>102</v>
      </c>
      <c r="C106" s="112"/>
      <c r="D106" s="112"/>
      <c r="E106" s="112"/>
      <c r="F106" s="112"/>
      <c r="G106" s="112"/>
      <c r="H106" s="112"/>
      <c r="I106" s="113"/>
      <c r="J106" s="67"/>
      <c r="K106" s="67"/>
      <c r="L106" s="67"/>
      <c r="M106" s="27" t="s">
        <v>102</v>
      </c>
    </row>
    <row r="107" spans="1:15" x14ac:dyDescent="0.3">
      <c r="A107" s="67"/>
      <c r="B107" s="114" t="s">
        <v>419</v>
      </c>
      <c r="C107" s="114"/>
      <c r="D107" s="77">
        <v>2021</v>
      </c>
      <c r="E107" s="75">
        <v>6.3</v>
      </c>
      <c r="F107" s="75">
        <v>36</v>
      </c>
      <c r="G107" s="75">
        <v>40.5</v>
      </c>
      <c r="H107" s="75">
        <v>17.100000000000001</v>
      </c>
      <c r="I107" s="73">
        <v>11667</v>
      </c>
      <c r="J107" s="67"/>
      <c r="K107" s="67"/>
      <c r="L107" s="67"/>
    </row>
    <row r="108" spans="1:15" x14ac:dyDescent="0.3">
      <c r="A108" s="67"/>
      <c r="B108" s="114" t="s">
        <v>419</v>
      </c>
      <c r="C108" s="114"/>
      <c r="D108" s="77">
        <v>2020</v>
      </c>
      <c r="E108" s="75">
        <v>5.6</v>
      </c>
      <c r="F108" s="75">
        <v>35.4</v>
      </c>
      <c r="G108" s="75">
        <v>41.1</v>
      </c>
      <c r="H108" s="75">
        <v>17.899999999999999</v>
      </c>
      <c r="I108" s="73">
        <v>11816</v>
      </c>
      <c r="J108" s="67"/>
      <c r="K108" s="67"/>
      <c r="L108" s="67"/>
    </row>
    <row r="109" spans="1:15" x14ac:dyDescent="0.3">
      <c r="A109" s="67"/>
      <c r="B109" s="114" t="s">
        <v>419</v>
      </c>
      <c r="C109" s="114"/>
      <c r="D109" s="77">
        <v>2019</v>
      </c>
      <c r="E109" s="75">
        <v>5.3</v>
      </c>
      <c r="F109" s="75">
        <v>31.9</v>
      </c>
      <c r="G109" s="75">
        <v>43</v>
      </c>
      <c r="H109" s="75">
        <v>19.8</v>
      </c>
      <c r="I109" s="73">
        <v>12830</v>
      </c>
      <c r="J109" s="67"/>
      <c r="K109" s="67"/>
      <c r="L109" s="67"/>
    </row>
    <row r="110" spans="1:15" x14ac:dyDescent="0.3">
      <c r="A110" s="67"/>
      <c r="B110" s="111" t="s">
        <v>103</v>
      </c>
      <c r="C110" s="112"/>
      <c r="D110" s="112"/>
      <c r="E110" s="112"/>
      <c r="F110" s="112"/>
      <c r="G110" s="112"/>
      <c r="H110" s="112"/>
      <c r="I110" s="113"/>
      <c r="J110" s="67"/>
      <c r="K110" s="67"/>
      <c r="L110" s="67"/>
      <c r="M110" s="27" t="s">
        <v>103</v>
      </c>
    </row>
    <row r="111" spans="1:15" x14ac:dyDescent="0.3">
      <c r="A111" s="67"/>
      <c r="B111" s="114" t="s">
        <v>419</v>
      </c>
      <c r="C111" s="114"/>
      <c r="D111" s="77">
        <v>2021</v>
      </c>
      <c r="E111" s="75">
        <v>3.6</v>
      </c>
      <c r="F111" s="75">
        <v>22.1</v>
      </c>
      <c r="G111" s="75">
        <v>43.1</v>
      </c>
      <c r="H111" s="75">
        <v>31.3</v>
      </c>
      <c r="I111" s="73">
        <v>11672</v>
      </c>
      <c r="J111" s="67"/>
      <c r="K111" s="67"/>
      <c r="L111" s="67"/>
    </row>
    <row r="112" spans="1:15" x14ac:dyDescent="0.3">
      <c r="A112" s="67"/>
      <c r="B112" s="114" t="s">
        <v>419</v>
      </c>
      <c r="C112" s="114"/>
      <c r="D112" s="77">
        <v>2020</v>
      </c>
      <c r="E112" s="75">
        <v>3.9</v>
      </c>
      <c r="F112" s="75">
        <v>23.3</v>
      </c>
      <c r="G112" s="75">
        <v>43</v>
      </c>
      <c r="H112" s="75">
        <v>29.8</v>
      </c>
      <c r="I112" s="73">
        <v>11823</v>
      </c>
      <c r="J112" s="67"/>
      <c r="K112" s="67"/>
      <c r="L112" s="67"/>
    </row>
    <row r="113" spans="1:13" x14ac:dyDescent="0.3">
      <c r="A113" s="67"/>
      <c r="B113" s="114" t="s">
        <v>419</v>
      </c>
      <c r="C113" s="114"/>
      <c r="D113" s="77">
        <v>2019</v>
      </c>
      <c r="E113" s="75">
        <v>3.7</v>
      </c>
      <c r="F113" s="75">
        <v>21.7</v>
      </c>
      <c r="G113" s="75">
        <v>43</v>
      </c>
      <c r="H113" s="75">
        <v>31.5</v>
      </c>
      <c r="I113" s="73">
        <v>12827</v>
      </c>
      <c r="J113" s="67"/>
      <c r="K113" s="67"/>
      <c r="L113" s="67"/>
    </row>
    <row r="114" spans="1:13" x14ac:dyDescent="0.3">
      <c r="A114" s="67"/>
      <c r="B114" s="111" t="s">
        <v>104</v>
      </c>
      <c r="C114" s="112"/>
      <c r="D114" s="112"/>
      <c r="E114" s="112"/>
      <c r="F114" s="112"/>
      <c r="G114" s="112"/>
      <c r="H114" s="112"/>
      <c r="I114" s="113"/>
      <c r="J114" s="67"/>
      <c r="K114" s="67"/>
      <c r="L114" s="67"/>
      <c r="M114" s="27" t="s">
        <v>104</v>
      </c>
    </row>
    <row r="115" spans="1:13" x14ac:dyDescent="0.3">
      <c r="A115" s="67"/>
      <c r="B115" s="114" t="s">
        <v>419</v>
      </c>
      <c r="C115" s="114"/>
      <c r="D115" s="77">
        <v>2021</v>
      </c>
      <c r="E115" s="75">
        <v>2.2999999999999998</v>
      </c>
      <c r="F115" s="75">
        <v>22.4</v>
      </c>
      <c r="G115" s="75">
        <v>49.9</v>
      </c>
      <c r="H115" s="75">
        <v>25.4</v>
      </c>
      <c r="I115" s="73">
        <v>11679</v>
      </c>
      <c r="J115" s="67"/>
      <c r="K115" s="67"/>
      <c r="L115" s="67"/>
    </row>
    <row r="116" spans="1:13" x14ac:dyDescent="0.3">
      <c r="A116" s="67"/>
      <c r="B116" s="114" t="s">
        <v>419</v>
      </c>
      <c r="C116" s="114"/>
      <c r="D116" s="77">
        <v>2020</v>
      </c>
      <c r="E116" s="75">
        <v>3</v>
      </c>
      <c r="F116" s="75">
        <v>25.9</v>
      </c>
      <c r="G116" s="75">
        <v>47.7</v>
      </c>
      <c r="H116" s="75">
        <v>23.3</v>
      </c>
      <c r="I116" s="73">
        <v>11828</v>
      </c>
      <c r="J116" s="67"/>
      <c r="K116" s="67"/>
      <c r="L116" s="67"/>
    </row>
    <row r="117" spans="1:13" x14ac:dyDescent="0.3">
      <c r="A117" s="67"/>
      <c r="B117" s="114" t="s">
        <v>419</v>
      </c>
      <c r="C117" s="114"/>
      <c r="D117" s="77">
        <v>2019</v>
      </c>
      <c r="E117" s="75">
        <v>2.9</v>
      </c>
      <c r="F117" s="75">
        <v>25.2</v>
      </c>
      <c r="G117" s="75">
        <v>48.4</v>
      </c>
      <c r="H117" s="75">
        <v>23.5</v>
      </c>
      <c r="I117" s="73">
        <v>12838</v>
      </c>
      <c r="J117" s="67"/>
      <c r="K117" s="67"/>
      <c r="L117" s="67"/>
    </row>
    <row r="118" spans="1:13" x14ac:dyDescent="0.3">
      <c r="A118" s="67"/>
      <c r="B118" s="111" t="s">
        <v>105</v>
      </c>
      <c r="C118" s="112"/>
      <c r="D118" s="112"/>
      <c r="E118" s="112"/>
      <c r="F118" s="112"/>
      <c r="G118" s="112"/>
      <c r="H118" s="112"/>
      <c r="I118" s="113"/>
      <c r="J118" s="67"/>
      <c r="K118" s="67"/>
      <c r="L118" s="67"/>
      <c r="M118" s="27" t="s">
        <v>105</v>
      </c>
    </row>
    <row r="119" spans="1:13" x14ac:dyDescent="0.3">
      <c r="A119" s="67"/>
      <c r="B119" s="114" t="s">
        <v>419</v>
      </c>
      <c r="C119" s="114"/>
      <c r="D119" s="77">
        <v>2021</v>
      </c>
      <c r="E119" s="75">
        <v>9.6</v>
      </c>
      <c r="F119" s="75">
        <v>37.299999999999997</v>
      </c>
      <c r="G119" s="75">
        <v>37.299999999999997</v>
      </c>
      <c r="H119" s="75">
        <v>15.7</v>
      </c>
      <c r="I119" s="73">
        <v>11665</v>
      </c>
      <c r="J119" s="67"/>
      <c r="K119" s="67"/>
      <c r="L119" s="67"/>
    </row>
    <row r="120" spans="1:13" x14ac:dyDescent="0.3">
      <c r="A120" s="67"/>
      <c r="B120" s="114" t="s">
        <v>419</v>
      </c>
      <c r="C120" s="114"/>
      <c r="D120" s="77">
        <v>2020</v>
      </c>
      <c r="E120" s="75">
        <v>9.1999999999999993</v>
      </c>
      <c r="F120" s="75">
        <v>36.799999999999997</v>
      </c>
      <c r="G120" s="75">
        <v>37.799999999999997</v>
      </c>
      <c r="H120" s="75">
        <v>16.2</v>
      </c>
      <c r="I120" s="73">
        <v>11819</v>
      </c>
      <c r="J120" s="67"/>
      <c r="K120" s="67"/>
      <c r="L120" s="67"/>
    </row>
    <row r="121" spans="1:13" x14ac:dyDescent="0.3">
      <c r="A121" s="67"/>
      <c r="B121" s="114" t="s">
        <v>419</v>
      </c>
      <c r="C121" s="114"/>
      <c r="D121" s="77">
        <v>2019</v>
      </c>
      <c r="E121" s="75">
        <v>8.1999999999999993</v>
      </c>
      <c r="F121" s="75">
        <v>35.4</v>
      </c>
      <c r="G121" s="75">
        <v>38.9</v>
      </c>
      <c r="H121" s="75">
        <v>17.5</v>
      </c>
      <c r="I121" s="73">
        <v>12832</v>
      </c>
      <c r="J121" s="67"/>
      <c r="K121" s="67"/>
      <c r="L121" s="67"/>
    </row>
    <row r="122" spans="1:13" x14ac:dyDescent="0.3">
      <c r="A122" s="67"/>
      <c r="B122" s="111" t="s">
        <v>106</v>
      </c>
      <c r="C122" s="112"/>
      <c r="D122" s="112"/>
      <c r="E122" s="112"/>
      <c r="F122" s="112"/>
      <c r="G122" s="112"/>
      <c r="H122" s="112"/>
      <c r="I122" s="113"/>
      <c r="J122" s="67"/>
      <c r="K122" s="67"/>
      <c r="L122" s="67"/>
      <c r="M122" s="27" t="s">
        <v>106</v>
      </c>
    </row>
    <row r="123" spans="1:13" x14ac:dyDescent="0.3">
      <c r="A123" s="67"/>
      <c r="B123" s="114" t="s">
        <v>419</v>
      </c>
      <c r="C123" s="114"/>
      <c r="D123" s="77">
        <v>2021</v>
      </c>
      <c r="E123" s="75">
        <v>1</v>
      </c>
      <c r="F123" s="75">
        <v>11.5</v>
      </c>
      <c r="G123" s="75">
        <v>34.5</v>
      </c>
      <c r="H123" s="75">
        <v>52.9</v>
      </c>
      <c r="I123" s="73">
        <v>11683</v>
      </c>
      <c r="J123" s="67"/>
      <c r="K123" s="67"/>
      <c r="L123" s="67"/>
    </row>
    <row r="124" spans="1:13" x14ac:dyDescent="0.3">
      <c r="A124" s="67"/>
      <c r="B124" s="114" t="s">
        <v>419</v>
      </c>
      <c r="C124" s="114"/>
      <c r="D124" s="77">
        <v>2020</v>
      </c>
      <c r="E124" s="75">
        <v>1.3</v>
      </c>
      <c r="F124" s="75">
        <v>13.4</v>
      </c>
      <c r="G124" s="75">
        <v>35.5</v>
      </c>
      <c r="H124" s="75">
        <v>49.8</v>
      </c>
      <c r="I124" s="73">
        <v>11828</v>
      </c>
      <c r="J124" s="67"/>
      <c r="K124" s="67"/>
      <c r="L124" s="67"/>
    </row>
    <row r="125" spans="1:13" x14ac:dyDescent="0.3">
      <c r="A125" s="67"/>
      <c r="B125" s="114" t="s">
        <v>419</v>
      </c>
      <c r="C125" s="114"/>
      <c r="D125" s="77">
        <v>2019</v>
      </c>
      <c r="E125" s="75">
        <v>1.4</v>
      </c>
      <c r="F125" s="75">
        <v>12.8</v>
      </c>
      <c r="G125" s="75">
        <v>35</v>
      </c>
      <c r="H125" s="75">
        <v>50.8</v>
      </c>
      <c r="I125" s="73">
        <v>12840</v>
      </c>
      <c r="J125" s="67"/>
      <c r="K125" s="67"/>
      <c r="L125" s="67"/>
    </row>
    <row r="126" spans="1:13" x14ac:dyDescent="0.3">
      <c r="A126" s="67"/>
      <c r="B126" s="111" t="s">
        <v>107</v>
      </c>
      <c r="C126" s="112"/>
      <c r="D126" s="112"/>
      <c r="E126" s="112"/>
      <c r="F126" s="112"/>
      <c r="G126" s="112"/>
      <c r="H126" s="112"/>
      <c r="I126" s="113"/>
      <c r="J126" s="67"/>
      <c r="K126" s="67"/>
      <c r="L126" s="67"/>
      <c r="M126" s="27" t="s">
        <v>107</v>
      </c>
    </row>
    <row r="127" spans="1:13" x14ac:dyDescent="0.3">
      <c r="A127" s="67"/>
      <c r="B127" s="114" t="s">
        <v>419</v>
      </c>
      <c r="C127" s="114"/>
      <c r="D127" s="77">
        <v>2021</v>
      </c>
      <c r="E127" s="75">
        <v>14.5</v>
      </c>
      <c r="F127" s="75">
        <v>14.9</v>
      </c>
      <c r="G127" s="75">
        <v>28.7</v>
      </c>
      <c r="H127" s="75">
        <v>41.9</v>
      </c>
      <c r="I127" s="73">
        <v>11663</v>
      </c>
      <c r="J127" s="67"/>
      <c r="K127" s="67"/>
      <c r="L127" s="67"/>
    </row>
    <row r="128" spans="1:13" x14ac:dyDescent="0.3">
      <c r="A128" s="67"/>
      <c r="B128" s="114" t="s">
        <v>419</v>
      </c>
      <c r="C128" s="114"/>
      <c r="D128" s="77">
        <v>2020</v>
      </c>
      <c r="E128" s="75">
        <v>16.2</v>
      </c>
      <c r="F128" s="75">
        <v>15.3</v>
      </c>
      <c r="G128" s="75">
        <v>28.7</v>
      </c>
      <c r="H128" s="75">
        <v>39.799999999999997</v>
      </c>
      <c r="I128" s="73">
        <v>11815</v>
      </c>
      <c r="J128" s="67"/>
      <c r="K128" s="67"/>
      <c r="L128" s="67"/>
    </row>
    <row r="129" spans="1:15" x14ac:dyDescent="0.3">
      <c r="A129" s="67"/>
      <c r="B129" s="114" t="s">
        <v>419</v>
      </c>
      <c r="C129" s="114"/>
      <c r="D129" s="77">
        <v>2019</v>
      </c>
      <c r="E129" s="75">
        <v>12.6</v>
      </c>
      <c r="F129" s="75">
        <v>16.3</v>
      </c>
      <c r="G129" s="75">
        <v>29.9</v>
      </c>
      <c r="H129" s="75">
        <v>41.3</v>
      </c>
      <c r="I129" s="73">
        <v>12825</v>
      </c>
      <c r="J129" s="67"/>
      <c r="K129" s="67"/>
      <c r="L129" s="67"/>
    </row>
    <row r="130" spans="1:15" x14ac:dyDescent="0.3">
      <c r="A130" s="67"/>
      <c r="B130" s="111" t="s">
        <v>99</v>
      </c>
      <c r="C130" s="112"/>
      <c r="D130" s="112"/>
      <c r="E130" s="112"/>
      <c r="F130" s="112"/>
      <c r="G130" s="112"/>
      <c r="H130" s="112"/>
      <c r="I130" s="113"/>
      <c r="J130" s="67"/>
      <c r="K130" s="67"/>
      <c r="L130" s="67"/>
      <c r="M130" s="27" t="s">
        <v>99</v>
      </c>
    </row>
    <row r="131" spans="1:15" x14ac:dyDescent="0.3">
      <c r="A131" s="67"/>
      <c r="B131" s="114" t="s">
        <v>419</v>
      </c>
      <c r="C131" s="114"/>
      <c r="D131" s="77">
        <v>2021</v>
      </c>
      <c r="E131" s="75">
        <v>9.6</v>
      </c>
      <c r="F131" s="75">
        <v>40.1</v>
      </c>
      <c r="G131" s="75">
        <v>33.4</v>
      </c>
      <c r="H131" s="75">
        <v>16.899999999999999</v>
      </c>
      <c r="I131" s="73">
        <v>11664</v>
      </c>
      <c r="J131" s="67"/>
      <c r="K131" s="67"/>
      <c r="L131" s="67"/>
    </row>
    <row r="132" spans="1:15" x14ac:dyDescent="0.3">
      <c r="A132" s="67"/>
      <c r="B132" s="114" t="s">
        <v>419</v>
      </c>
      <c r="C132" s="114"/>
      <c r="D132" s="77">
        <v>2020</v>
      </c>
      <c r="E132" s="75">
        <v>8.6</v>
      </c>
      <c r="F132" s="75">
        <v>38.4</v>
      </c>
      <c r="G132" s="75">
        <v>35.200000000000003</v>
      </c>
      <c r="H132" s="75">
        <v>17.7</v>
      </c>
      <c r="I132" s="73">
        <v>11812</v>
      </c>
      <c r="J132" s="67"/>
      <c r="K132" s="67"/>
      <c r="L132" s="67"/>
    </row>
    <row r="133" spans="1:15" x14ac:dyDescent="0.3">
      <c r="A133" s="67"/>
      <c r="B133" s="114" t="s">
        <v>419</v>
      </c>
      <c r="C133" s="114"/>
      <c r="D133" s="77">
        <v>2019</v>
      </c>
      <c r="E133" s="75">
        <v>8</v>
      </c>
      <c r="F133" s="75">
        <v>36.4</v>
      </c>
      <c r="G133" s="75">
        <v>36</v>
      </c>
      <c r="H133" s="75">
        <v>19.5</v>
      </c>
      <c r="I133" s="73">
        <v>12824</v>
      </c>
      <c r="J133" s="67"/>
      <c r="K133" s="67"/>
      <c r="L133" s="67"/>
    </row>
    <row r="134" spans="1:15" x14ac:dyDescent="0.3">
      <c r="A134" s="67"/>
      <c r="B134" s="67"/>
      <c r="C134" s="67"/>
      <c r="D134" s="67"/>
      <c r="E134" s="67"/>
      <c r="F134" s="67"/>
      <c r="G134" s="67"/>
      <c r="H134" s="67"/>
      <c r="I134" s="67"/>
      <c r="J134" s="67"/>
      <c r="K134" s="67"/>
      <c r="L134" s="67"/>
    </row>
    <row r="135" spans="1:15" x14ac:dyDescent="0.3">
      <c r="A135" s="67"/>
      <c r="B135" s="67"/>
      <c r="C135" s="67"/>
      <c r="D135" s="67"/>
      <c r="E135" s="67"/>
      <c r="F135" s="67"/>
      <c r="G135" s="67"/>
      <c r="H135" s="67"/>
      <c r="I135" s="67"/>
      <c r="J135" s="67"/>
      <c r="K135" s="67"/>
      <c r="L135" s="67"/>
    </row>
    <row r="136" spans="1:15" s="83" customFormat="1" x14ac:dyDescent="0.3">
      <c r="A136" s="68"/>
      <c r="B136" s="107" t="s">
        <v>393</v>
      </c>
      <c r="C136" s="107"/>
      <c r="D136" s="107"/>
      <c r="E136" s="107"/>
      <c r="F136" s="107"/>
      <c r="G136" s="107"/>
      <c r="H136" s="107"/>
      <c r="I136" s="107"/>
      <c r="J136" s="107"/>
      <c r="K136" s="107"/>
      <c r="L136" s="68"/>
      <c r="M136" s="81" t="s">
        <v>393</v>
      </c>
      <c r="N136" s="81"/>
      <c r="O136" s="82"/>
    </row>
    <row r="137" spans="1:15" x14ac:dyDescent="0.3">
      <c r="A137" s="67"/>
      <c r="B137" s="67"/>
      <c r="C137" s="67"/>
      <c r="D137" s="67"/>
      <c r="E137" s="67"/>
      <c r="F137" s="67"/>
      <c r="G137" s="67"/>
      <c r="H137" s="67"/>
      <c r="I137" s="67"/>
      <c r="J137" s="67"/>
      <c r="K137" s="67"/>
      <c r="L137" s="67"/>
    </row>
    <row r="138" spans="1:15" x14ac:dyDescent="0.3">
      <c r="A138" s="67"/>
      <c r="B138" s="67"/>
      <c r="C138" s="67"/>
      <c r="D138" s="67"/>
      <c r="E138" s="115" t="s">
        <v>367</v>
      </c>
      <c r="F138" s="115"/>
      <c r="G138" s="115"/>
      <c r="H138" s="115"/>
      <c r="I138" s="115"/>
      <c r="J138" s="67"/>
      <c r="K138" s="67"/>
      <c r="L138" s="67"/>
    </row>
    <row r="139" spans="1:15" ht="29" customHeight="1" x14ac:dyDescent="0.3">
      <c r="A139" s="67"/>
      <c r="B139" s="116" t="s">
        <v>23</v>
      </c>
      <c r="C139" s="116"/>
      <c r="D139" s="76" t="s">
        <v>368</v>
      </c>
      <c r="E139" s="76" t="s">
        <v>56</v>
      </c>
      <c r="F139" s="76" t="s">
        <v>260</v>
      </c>
      <c r="G139" s="76" t="s">
        <v>195</v>
      </c>
      <c r="H139" s="76" t="s">
        <v>261</v>
      </c>
      <c r="I139" s="76" t="s">
        <v>55</v>
      </c>
      <c r="J139" s="76" t="s">
        <v>22</v>
      </c>
      <c r="K139" s="67"/>
      <c r="L139" s="67"/>
    </row>
    <row r="140" spans="1:15" x14ac:dyDescent="0.3">
      <c r="A140" s="67"/>
      <c r="B140" s="111" t="s">
        <v>259</v>
      </c>
      <c r="C140" s="112"/>
      <c r="D140" s="112"/>
      <c r="E140" s="112"/>
      <c r="F140" s="112"/>
      <c r="G140" s="112"/>
      <c r="H140" s="112"/>
      <c r="I140" s="112"/>
      <c r="J140" s="113"/>
      <c r="K140" s="67"/>
      <c r="L140" s="67"/>
      <c r="M140" s="27" t="s">
        <v>259</v>
      </c>
    </row>
    <row r="141" spans="1:15" x14ac:dyDescent="0.3">
      <c r="A141" s="67"/>
      <c r="B141" s="114" t="s">
        <v>419</v>
      </c>
      <c r="C141" s="114"/>
      <c r="D141" s="77">
        <v>2021</v>
      </c>
      <c r="E141" s="75">
        <v>1.6</v>
      </c>
      <c r="F141" s="75">
        <v>4.5999999999999996</v>
      </c>
      <c r="G141" s="75">
        <v>8.1</v>
      </c>
      <c r="H141" s="75">
        <v>33.5</v>
      </c>
      <c r="I141" s="75">
        <v>52.1</v>
      </c>
      <c r="J141" s="73">
        <v>11724</v>
      </c>
      <c r="K141" s="67"/>
      <c r="L141" s="67"/>
    </row>
    <row r="142" spans="1:15" x14ac:dyDescent="0.3">
      <c r="A142" s="67"/>
      <c r="B142" s="114" t="s">
        <v>419</v>
      </c>
      <c r="C142" s="114"/>
      <c r="D142" s="77">
        <v>2020</v>
      </c>
      <c r="E142" s="75">
        <v>1</v>
      </c>
      <c r="F142" s="75">
        <v>3.2</v>
      </c>
      <c r="G142" s="75">
        <v>7</v>
      </c>
      <c r="H142" s="75">
        <v>30.3</v>
      </c>
      <c r="I142" s="75">
        <v>58.5</v>
      </c>
      <c r="J142" s="73">
        <v>11874</v>
      </c>
      <c r="K142" s="67"/>
      <c r="L142" s="67"/>
    </row>
    <row r="143" spans="1:15" x14ac:dyDescent="0.3">
      <c r="A143" s="67"/>
      <c r="B143" s="114" t="s">
        <v>419</v>
      </c>
      <c r="C143" s="114"/>
      <c r="D143" s="77">
        <v>2019</v>
      </c>
      <c r="E143" s="75">
        <v>1</v>
      </c>
      <c r="F143" s="75">
        <v>3.3</v>
      </c>
      <c r="G143" s="75">
        <v>6.9</v>
      </c>
      <c r="H143" s="75">
        <v>30.8</v>
      </c>
      <c r="I143" s="75">
        <v>58</v>
      </c>
      <c r="J143" s="73">
        <v>12878</v>
      </c>
      <c r="K143" s="67"/>
      <c r="L143" s="67"/>
    </row>
    <row r="144" spans="1:15"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OuxpmzsbcG5YD6vXf3DPavvIcLoFJi6hue3iNg31+UmckBQ3iu4ygKMOVyARqC6vrB/MZ4qg9PKdioexHKh+Zg==" saltValue="2TuR0r1Gj5rmX/ZMKG5yHw==" spinCount="100000" sheet="1" objects="1" scenarios="1"/>
  <mergeCells count="118">
    <mergeCell ref="B10:H10"/>
    <mergeCell ref="B11:H11"/>
    <mergeCell ref="B12:H12"/>
    <mergeCell ref="B13:H13"/>
    <mergeCell ref="B14:H14"/>
    <mergeCell ref="B15:H15"/>
    <mergeCell ref="A1:B2"/>
    <mergeCell ref="C1:J1"/>
    <mergeCell ref="C2:K2"/>
    <mergeCell ref="B5:K5"/>
    <mergeCell ref="I7:K7"/>
    <mergeCell ref="B9:H9"/>
    <mergeCell ref="B26:H26"/>
    <mergeCell ref="B29:K29"/>
    <mergeCell ref="I31:K31"/>
    <mergeCell ref="B33:H33"/>
    <mergeCell ref="B34:H34"/>
    <mergeCell ref="B35:H35"/>
    <mergeCell ref="B16:H16"/>
    <mergeCell ref="B17:H17"/>
    <mergeCell ref="B20:K20"/>
    <mergeCell ref="I22:K22"/>
    <mergeCell ref="B24:H24"/>
    <mergeCell ref="B25:H25"/>
    <mergeCell ref="B46:H46"/>
    <mergeCell ref="B47:H47"/>
    <mergeCell ref="B48:H48"/>
    <mergeCell ref="B49:H49"/>
    <mergeCell ref="B50:H50"/>
    <mergeCell ref="B51:H51"/>
    <mergeCell ref="B36:H36"/>
    <mergeCell ref="B39:K39"/>
    <mergeCell ref="I41:K41"/>
    <mergeCell ref="B43:H43"/>
    <mergeCell ref="B44:H44"/>
    <mergeCell ref="B45:H45"/>
    <mergeCell ref="B58:H58"/>
    <mergeCell ref="B59:H59"/>
    <mergeCell ref="B60:H60"/>
    <mergeCell ref="B61:H61"/>
    <mergeCell ref="B62:H62"/>
    <mergeCell ref="B63:H63"/>
    <mergeCell ref="B52:H52"/>
    <mergeCell ref="B53:H53"/>
    <mergeCell ref="B54:H54"/>
    <mergeCell ref="B55:H55"/>
    <mergeCell ref="B56:H56"/>
    <mergeCell ref="B57:H57"/>
    <mergeCell ref="B70:H70"/>
    <mergeCell ref="B71:H71"/>
    <mergeCell ref="B72:H72"/>
    <mergeCell ref="B75:K75"/>
    <mergeCell ref="I77:K77"/>
    <mergeCell ref="B79:H79"/>
    <mergeCell ref="B64:H64"/>
    <mergeCell ref="B65:H65"/>
    <mergeCell ref="B66:H66"/>
    <mergeCell ref="B67:H67"/>
    <mergeCell ref="B68:H68"/>
    <mergeCell ref="B69:H69"/>
    <mergeCell ref="B89:C89"/>
    <mergeCell ref="B90:I90"/>
    <mergeCell ref="B91:C91"/>
    <mergeCell ref="B92:C92"/>
    <mergeCell ref="B93:C93"/>
    <mergeCell ref="B94:I94"/>
    <mergeCell ref="B80:H80"/>
    <mergeCell ref="B81:H81"/>
    <mergeCell ref="B82:H82"/>
    <mergeCell ref="B83:H83"/>
    <mergeCell ref="B86:K86"/>
    <mergeCell ref="E88:H88"/>
    <mergeCell ref="B101:C101"/>
    <mergeCell ref="B102:I102"/>
    <mergeCell ref="B103:C103"/>
    <mergeCell ref="B104:C104"/>
    <mergeCell ref="B105:C105"/>
    <mergeCell ref="B106:I106"/>
    <mergeCell ref="B95:C95"/>
    <mergeCell ref="B96:C96"/>
    <mergeCell ref="B97:C97"/>
    <mergeCell ref="B98:I98"/>
    <mergeCell ref="B99:C99"/>
    <mergeCell ref="B100:C100"/>
    <mergeCell ref="B113:C113"/>
    <mergeCell ref="B114:I114"/>
    <mergeCell ref="B115:C115"/>
    <mergeCell ref="B116:C116"/>
    <mergeCell ref="B117:C117"/>
    <mergeCell ref="B118:I118"/>
    <mergeCell ref="B107:C107"/>
    <mergeCell ref="B108:C108"/>
    <mergeCell ref="B109:C109"/>
    <mergeCell ref="B110:I110"/>
    <mergeCell ref="B111:C111"/>
    <mergeCell ref="B112:C112"/>
    <mergeCell ref="B125:C125"/>
    <mergeCell ref="B126:I126"/>
    <mergeCell ref="B127:C127"/>
    <mergeCell ref="B128:C128"/>
    <mergeCell ref="B129:C129"/>
    <mergeCell ref="B130:I130"/>
    <mergeCell ref="B119:C119"/>
    <mergeCell ref="B120:C120"/>
    <mergeCell ref="B121:C121"/>
    <mergeCell ref="B122:I122"/>
    <mergeCell ref="B123:C123"/>
    <mergeCell ref="B124:C124"/>
    <mergeCell ref="B140:J140"/>
    <mergeCell ref="B141:C141"/>
    <mergeCell ref="B142:C142"/>
    <mergeCell ref="B143:C143"/>
    <mergeCell ref="B131:C131"/>
    <mergeCell ref="B132:C132"/>
    <mergeCell ref="B133:C133"/>
    <mergeCell ref="B136:K136"/>
    <mergeCell ref="E138:I138"/>
    <mergeCell ref="B139:C139"/>
  </mergeCells>
  <pageMargins left="0.2" right="0.2" top="0.25" bottom="0.35" header="0.3" footer="0.45"/>
  <pageSetup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0C03-CD12-4C89-A233-14BDCC6C19F5}">
  <sheetPr codeName="Sheet22"/>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426</v>
      </c>
      <c r="B1" s="109"/>
      <c r="C1" s="110" t="s">
        <v>181</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x14ac:dyDescent="0.3">
      <c r="A5" s="68"/>
      <c r="B5" s="107" t="s">
        <v>394</v>
      </c>
      <c r="C5" s="107"/>
      <c r="D5" s="107"/>
      <c r="E5" s="107"/>
      <c r="F5" s="107"/>
      <c r="G5" s="107"/>
      <c r="H5" s="107"/>
      <c r="I5" s="107"/>
      <c r="J5" s="107"/>
      <c r="K5" s="107"/>
      <c r="L5" s="68"/>
      <c r="M5" s="26" t="s">
        <v>394</v>
      </c>
      <c r="N5" s="26"/>
      <c r="O5" s="30"/>
    </row>
    <row r="6" spans="1:15" s="22" customFormat="1" ht="12.5" x14ac:dyDescent="0.25">
      <c r="A6" s="67"/>
      <c r="B6" s="67"/>
      <c r="C6" s="67"/>
      <c r="D6" s="67"/>
      <c r="E6" s="67"/>
      <c r="F6" s="67"/>
      <c r="G6" s="67"/>
      <c r="H6" s="67"/>
      <c r="I6" s="67"/>
      <c r="J6" s="67"/>
      <c r="K6" s="67"/>
      <c r="L6" s="67"/>
      <c r="M6" s="23"/>
      <c r="N6" s="23"/>
      <c r="O6" s="29"/>
    </row>
    <row r="7" spans="1:15" s="22" customFormat="1" ht="100" x14ac:dyDescent="0.25">
      <c r="A7" s="67"/>
      <c r="B7" s="121" t="s">
        <v>395</v>
      </c>
      <c r="C7" s="121"/>
      <c r="D7" s="121"/>
      <c r="E7" s="121"/>
      <c r="F7" s="121"/>
      <c r="G7" s="121"/>
      <c r="H7" s="121"/>
      <c r="I7" s="121"/>
      <c r="J7" s="121"/>
      <c r="K7" s="121"/>
      <c r="L7" s="67"/>
      <c r="M7" s="23" t="s">
        <v>262</v>
      </c>
      <c r="N7" s="23"/>
      <c r="O7" s="29"/>
    </row>
    <row r="8" spans="1:15" s="22" customFormat="1" ht="12.5" x14ac:dyDescent="0.25">
      <c r="A8" s="67"/>
      <c r="B8" s="67"/>
      <c r="C8" s="67"/>
      <c r="D8" s="67"/>
      <c r="E8" s="67"/>
      <c r="F8" s="67"/>
      <c r="G8" s="67"/>
      <c r="H8" s="67"/>
      <c r="I8" s="67"/>
      <c r="J8" s="67"/>
      <c r="K8" s="67"/>
      <c r="L8" s="67"/>
      <c r="M8" s="23"/>
      <c r="N8" s="23"/>
      <c r="O8" s="29"/>
    </row>
    <row r="9" spans="1:15" s="22" customFormat="1" ht="29" customHeight="1" x14ac:dyDescent="0.3">
      <c r="A9" s="67"/>
      <c r="B9" s="117" t="s">
        <v>416</v>
      </c>
      <c r="C9" s="118"/>
      <c r="D9" s="85" t="s">
        <v>368</v>
      </c>
      <c r="E9" s="85" t="s">
        <v>49</v>
      </c>
      <c r="F9" s="85" t="s">
        <v>50</v>
      </c>
      <c r="G9" s="85" t="s">
        <v>51</v>
      </c>
      <c r="H9" s="85" t="s">
        <v>22</v>
      </c>
      <c r="I9" s="67"/>
      <c r="J9" s="67"/>
      <c r="K9" s="67"/>
      <c r="L9" s="67"/>
      <c r="M9" s="23"/>
      <c r="N9" s="23"/>
      <c r="O9" s="29"/>
    </row>
    <row r="10" spans="1:15" s="22" customFormat="1" ht="12.5" x14ac:dyDescent="0.25">
      <c r="A10" s="67"/>
      <c r="B10" s="119" t="s">
        <v>419</v>
      </c>
      <c r="C10" s="120"/>
      <c r="D10" s="77">
        <v>2021</v>
      </c>
      <c r="E10" s="75">
        <v>0.9</v>
      </c>
      <c r="F10" s="75">
        <v>38.9</v>
      </c>
      <c r="G10" s="75">
        <v>10.5</v>
      </c>
      <c r="H10" s="73">
        <v>11506</v>
      </c>
      <c r="I10" s="71"/>
      <c r="J10" s="71"/>
      <c r="K10" s="71"/>
      <c r="L10" s="67"/>
      <c r="M10" s="23"/>
      <c r="N10" s="23"/>
      <c r="O10" s="29"/>
    </row>
    <row r="11" spans="1:15" s="22" customFormat="1" ht="12.5" x14ac:dyDescent="0.25">
      <c r="A11" s="67"/>
      <c r="B11" s="119" t="s">
        <v>419</v>
      </c>
      <c r="C11" s="120"/>
      <c r="D11" s="77">
        <v>2020</v>
      </c>
      <c r="E11" s="75">
        <v>0.89</v>
      </c>
      <c r="F11" s="75">
        <v>39</v>
      </c>
      <c r="G11" s="75">
        <v>10.1</v>
      </c>
      <c r="H11" s="73">
        <v>11674</v>
      </c>
      <c r="I11" s="71"/>
      <c r="J11" s="71"/>
      <c r="K11" s="71"/>
      <c r="L11" s="67"/>
      <c r="M11" s="23"/>
      <c r="N11" s="23"/>
      <c r="O11" s="29"/>
    </row>
    <row r="12" spans="1:15" s="25" customFormat="1" x14ac:dyDescent="0.25">
      <c r="A12" s="67"/>
      <c r="B12" s="119" t="s">
        <v>419</v>
      </c>
      <c r="C12" s="120"/>
      <c r="D12" s="77">
        <v>2019</v>
      </c>
      <c r="E12" s="75">
        <v>0.9</v>
      </c>
      <c r="F12" s="75">
        <v>40.299999999999997</v>
      </c>
      <c r="G12" s="75">
        <v>10</v>
      </c>
      <c r="H12" s="73">
        <v>12687</v>
      </c>
      <c r="I12" s="71"/>
      <c r="J12" s="71"/>
      <c r="K12" s="71"/>
      <c r="L12" s="67"/>
      <c r="M12" s="26"/>
      <c r="N12" s="26"/>
      <c r="O12" s="30"/>
    </row>
    <row r="13" spans="1:15" s="25" customFormat="1" x14ac:dyDescent="0.25">
      <c r="A13" s="67"/>
      <c r="B13" s="67"/>
      <c r="C13" s="67"/>
      <c r="D13" s="67"/>
      <c r="E13" s="67"/>
      <c r="F13" s="67"/>
      <c r="G13" s="67"/>
      <c r="H13" s="67"/>
      <c r="I13" s="67"/>
      <c r="J13" s="67"/>
      <c r="K13" s="67"/>
      <c r="L13" s="67"/>
      <c r="M13" s="26"/>
      <c r="N13" s="26"/>
      <c r="O13" s="30"/>
    </row>
    <row r="14" spans="1:15" s="25" customFormat="1" ht="117" x14ac:dyDescent="0.25">
      <c r="A14" s="67"/>
      <c r="B14" s="107" t="s">
        <v>397</v>
      </c>
      <c r="C14" s="121"/>
      <c r="D14" s="121"/>
      <c r="E14" s="121"/>
      <c r="F14" s="121"/>
      <c r="G14" s="121"/>
      <c r="H14" s="121"/>
      <c r="I14" s="121"/>
      <c r="J14" s="121"/>
      <c r="K14" s="121"/>
      <c r="L14" s="67"/>
      <c r="M14" s="26" t="s">
        <v>396</v>
      </c>
      <c r="N14" s="26"/>
      <c r="O14" s="30"/>
    </row>
    <row r="15" spans="1:15" s="22" customFormat="1" ht="12.5" x14ac:dyDescent="0.25">
      <c r="A15" s="67"/>
      <c r="B15" s="67"/>
      <c r="C15" s="67"/>
      <c r="D15" s="67"/>
      <c r="E15" s="67"/>
      <c r="F15" s="67"/>
      <c r="G15" s="67"/>
      <c r="H15" s="67"/>
      <c r="I15" s="67"/>
      <c r="J15" s="67"/>
      <c r="K15" s="67"/>
      <c r="L15" s="67"/>
      <c r="M15" s="23"/>
      <c r="N15" s="23"/>
      <c r="O15" s="29"/>
    </row>
    <row r="16" spans="1:15" s="22" customFormat="1" x14ac:dyDescent="0.3">
      <c r="A16" s="67"/>
      <c r="B16" s="122" t="s">
        <v>52</v>
      </c>
      <c r="C16" s="122"/>
      <c r="D16" s="122"/>
      <c r="E16" s="122"/>
      <c r="F16" s="122"/>
      <c r="G16" s="122"/>
      <c r="H16" s="122"/>
      <c r="I16" s="122"/>
      <c r="J16" s="122"/>
      <c r="K16" s="122"/>
      <c r="L16" s="67"/>
      <c r="M16" s="23"/>
      <c r="N16" s="23"/>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29" customHeight="1" x14ac:dyDescent="0.3">
      <c r="A18" s="67"/>
      <c r="B18" s="117" t="s">
        <v>416</v>
      </c>
      <c r="C18" s="118"/>
      <c r="D18" s="85" t="s">
        <v>368</v>
      </c>
      <c r="E18" s="85" t="s">
        <v>50</v>
      </c>
      <c r="F18" s="85" t="s">
        <v>51</v>
      </c>
      <c r="G18" s="85" t="s">
        <v>22</v>
      </c>
      <c r="H18" s="67"/>
      <c r="I18" s="67"/>
      <c r="J18" s="67"/>
      <c r="K18" s="67"/>
      <c r="L18" s="67"/>
      <c r="M18" s="23"/>
      <c r="N18" s="23"/>
      <c r="O18" s="29"/>
    </row>
    <row r="19" spans="1:15" s="22" customFormat="1" ht="12.5" x14ac:dyDescent="0.25">
      <c r="A19" s="67"/>
      <c r="B19" s="119" t="s">
        <v>419</v>
      </c>
      <c r="C19" s="120"/>
      <c r="D19" s="77">
        <v>2021</v>
      </c>
      <c r="E19" s="75">
        <v>4.5</v>
      </c>
      <c r="F19" s="75">
        <v>2.4</v>
      </c>
      <c r="G19" s="73">
        <v>11671</v>
      </c>
      <c r="H19" s="71"/>
      <c r="I19" s="71"/>
      <c r="J19" s="71"/>
      <c r="K19" s="71"/>
      <c r="L19" s="67"/>
      <c r="M19" s="23"/>
      <c r="N19" s="23"/>
      <c r="O19" s="29"/>
    </row>
    <row r="20" spans="1:15" s="22" customFormat="1" ht="12.5" x14ac:dyDescent="0.25">
      <c r="A20" s="67"/>
      <c r="B20" s="119" t="s">
        <v>419</v>
      </c>
      <c r="C20" s="120"/>
      <c r="D20" s="77">
        <v>2020</v>
      </c>
      <c r="E20" s="75">
        <v>4.8</v>
      </c>
      <c r="F20" s="75">
        <v>2.2999999999999998</v>
      </c>
      <c r="G20" s="73">
        <v>11826</v>
      </c>
      <c r="H20" s="71"/>
      <c r="I20" s="71"/>
      <c r="J20" s="71"/>
      <c r="K20" s="71"/>
      <c r="L20" s="67"/>
      <c r="M20" s="23"/>
      <c r="N20" s="23"/>
      <c r="O20" s="29"/>
    </row>
    <row r="21" spans="1:15" s="22" customFormat="1" ht="12.5" x14ac:dyDescent="0.25">
      <c r="A21" s="67"/>
      <c r="B21" s="119" t="s">
        <v>419</v>
      </c>
      <c r="C21" s="120"/>
      <c r="D21" s="77">
        <v>2019</v>
      </c>
      <c r="E21" s="75">
        <v>4.7</v>
      </c>
      <c r="F21" s="75">
        <v>2.2999999999999998</v>
      </c>
      <c r="G21" s="73">
        <v>12829</v>
      </c>
      <c r="H21" s="71"/>
      <c r="I21" s="71"/>
      <c r="J21" s="71"/>
      <c r="K21" s="71"/>
      <c r="L21" s="67"/>
      <c r="M21" s="23"/>
      <c r="N21" s="23"/>
      <c r="O21" s="29"/>
    </row>
    <row r="22" spans="1:15" s="22" customFormat="1" ht="12.5" x14ac:dyDescent="0.25">
      <c r="A22" s="67"/>
      <c r="B22" s="67"/>
      <c r="C22" s="67"/>
      <c r="D22" s="67"/>
      <c r="E22" s="67"/>
      <c r="F22" s="67"/>
      <c r="G22" s="67"/>
      <c r="H22" s="67"/>
      <c r="I22" s="67"/>
      <c r="J22" s="67"/>
      <c r="K22" s="67"/>
      <c r="L22" s="67"/>
      <c r="M22" s="23"/>
      <c r="N22" s="23"/>
      <c r="O22" s="29"/>
    </row>
    <row r="23" spans="1:15" s="22" customFormat="1" x14ac:dyDescent="0.3">
      <c r="A23" s="67"/>
      <c r="B23" s="122" t="s">
        <v>53</v>
      </c>
      <c r="C23" s="122"/>
      <c r="D23" s="122"/>
      <c r="E23" s="122"/>
      <c r="F23" s="122"/>
      <c r="G23" s="122"/>
      <c r="H23" s="122"/>
      <c r="I23" s="122"/>
      <c r="J23" s="122"/>
      <c r="K23" s="122"/>
      <c r="L23" s="67"/>
      <c r="M23" s="23"/>
      <c r="N23" s="23"/>
      <c r="O23" s="29"/>
    </row>
    <row r="24" spans="1:15" s="22" customFormat="1" ht="12.5" x14ac:dyDescent="0.25">
      <c r="A24" s="67"/>
      <c r="B24" s="67"/>
      <c r="C24" s="67"/>
      <c r="D24" s="67"/>
      <c r="E24" s="67"/>
      <c r="F24" s="67"/>
      <c r="G24" s="67"/>
      <c r="H24" s="67"/>
      <c r="I24" s="67"/>
      <c r="J24" s="67"/>
      <c r="K24" s="67"/>
      <c r="L24" s="67"/>
      <c r="M24" s="23"/>
      <c r="N24" s="23"/>
      <c r="O24" s="29"/>
    </row>
    <row r="25" spans="1:15" s="22" customFormat="1" ht="29" customHeight="1" x14ac:dyDescent="0.3">
      <c r="A25" s="67"/>
      <c r="B25" s="117" t="s">
        <v>416</v>
      </c>
      <c r="C25" s="118"/>
      <c r="D25" s="85" t="s">
        <v>368</v>
      </c>
      <c r="E25" s="85" t="s">
        <v>50</v>
      </c>
      <c r="F25" s="85" t="s">
        <v>51</v>
      </c>
      <c r="G25" s="85" t="s">
        <v>22</v>
      </c>
      <c r="H25" s="67"/>
      <c r="I25" s="67"/>
      <c r="J25" s="67"/>
      <c r="K25" s="67"/>
      <c r="L25" s="67"/>
      <c r="M25" s="23"/>
      <c r="N25" s="23"/>
      <c r="O25" s="29"/>
    </row>
    <row r="26" spans="1:15" s="22" customFormat="1" ht="12.5" x14ac:dyDescent="0.25">
      <c r="A26" s="67"/>
      <c r="B26" s="119" t="s">
        <v>419</v>
      </c>
      <c r="C26" s="120"/>
      <c r="D26" s="77">
        <v>2021</v>
      </c>
      <c r="E26" s="75">
        <v>8</v>
      </c>
      <c r="F26" s="75">
        <v>2</v>
      </c>
      <c r="G26" s="73">
        <v>11662</v>
      </c>
      <c r="H26" s="71"/>
      <c r="I26" s="71"/>
      <c r="J26" s="71"/>
      <c r="K26" s="71"/>
      <c r="L26" s="67"/>
      <c r="M26" s="23"/>
      <c r="N26" s="23"/>
      <c r="O26" s="29"/>
    </row>
    <row r="27" spans="1:15" s="22" customFormat="1" ht="12.5" x14ac:dyDescent="0.25">
      <c r="A27" s="67"/>
      <c r="B27" s="119" t="s">
        <v>419</v>
      </c>
      <c r="C27" s="120"/>
      <c r="D27" s="77">
        <v>2020</v>
      </c>
      <c r="E27" s="75">
        <v>8.1</v>
      </c>
      <c r="F27" s="75">
        <v>1.9</v>
      </c>
      <c r="G27" s="73">
        <v>11821</v>
      </c>
      <c r="H27" s="71"/>
      <c r="I27" s="71"/>
      <c r="J27" s="71"/>
      <c r="K27" s="71"/>
      <c r="L27" s="67"/>
      <c r="M27" s="23"/>
      <c r="N27" s="23"/>
      <c r="O27" s="29"/>
    </row>
    <row r="28" spans="1:15" s="22" customFormat="1" ht="12.5" x14ac:dyDescent="0.25">
      <c r="A28" s="67"/>
      <c r="B28" s="119" t="s">
        <v>419</v>
      </c>
      <c r="C28" s="120"/>
      <c r="D28" s="77">
        <v>2019</v>
      </c>
      <c r="E28" s="75">
        <v>8.1999999999999993</v>
      </c>
      <c r="F28" s="75">
        <v>1.9</v>
      </c>
      <c r="G28" s="73">
        <v>12827</v>
      </c>
      <c r="H28" s="71"/>
      <c r="I28" s="71"/>
      <c r="J28" s="71"/>
      <c r="K28" s="71"/>
      <c r="L28" s="67"/>
      <c r="M28" s="23"/>
      <c r="N28" s="23"/>
      <c r="O28" s="29"/>
    </row>
    <row r="29" spans="1:15" s="22" customFormat="1" ht="12.5" x14ac:dyDescent="0.25">
      <c r="A29" s="67"/>
      <c r="B29" s="67"/>
      <c r="C29" s="67"/>
      <c r="D29" s="67"/>
      <c r="E29" s="67"/>
      <c r="F29" s="67"/>
      <c r="G29" s="67"/>
      <c r="H29" s="67"/>
      <c r="I29" s="67"/>
      <c r="J29" s="67"/>
      <c r="K29" s="67"/>
      <c r="L29" s="67"/>
      <c r="M29" s="23"/>
      <c r="N29" s="23"/>
      <c r="O29" s="29"/>
    </row>
    <row r="30" spans="1:15" s="22" customFormat="1" x14ac:dyDescent="0.3">
      <c r="A30" s="67"/>
      <c r="B30" s="122" t="s">
        <v>54</v>
      </c>
      <c r="C30" s="122"/>
      <c r="D30" s="122"/>
      <c r="E30" s="122"/>
      <c r="F30" s="122"/>
      <c r="G30" s="122"/>
      <c r="H30" s="122"/>
      <c r="I30" s="122"/>
      <c r="J30" s="122"/>
      <c r="K30" s="122"/>
      <c r="L30" s="67"/>
      <c r="M30" s="23"/>
      <c r="N30" s="23"/>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29" customHeight="1" x14ac:dyDescent="0.3">
      <c r="A32" s="67"/>
      <c r="B32" s="117" t="s">
        <v>416</v>
      </c>
      <c r="C32" s="118"/>
      <c r="D32" s="85" t="s">
        <v>368</v>
      </c>
      <c r="E32" s="85" t="s">
        <v>50</v>
      </c>
      <c r="F32" s="85" t="s">
        <v>51</v>
      </c>
      <c r="G32" s="85" t="s">
        <v>22</v>
      </c>
      <c r="H32" s="67"/>
      <c r="I32" s="67"/>
      <c r="J32" s="67"/>
      <c r="K32" s="67"/>
      <c r="L32" s="67"/>
      <c r="M32" s="23"/>
      <c r="N32" s="23"/>
      <c r="O32" s="29"/>
    </row>
    <row r="33" spans="1:15" s="22" customFormat="1" ht="12.5" x14ac:dyDescent="0.25">
      <c r="A33" s="67"/>
      <c r="B33" s="119" t="s">
        <v>419</v>
      </c>
      <c r="C33" s="120"/>
      <c r="D33" s="77">
        <v>2021</v>
      </c>
      <c r="E33" s="75">
        <v>5.5</v>
      </c>
      <c r="F33" s="75">
        <v>3.1</v>
      </c>
      <c r="G33" s="73">
        <v>11658</v>
      </c>
      <c r="H33" s="71"/>
      <c r="I33" s="71"/>
      <c r="J33" s="71"/>
      <c r="K33" s="71"/>
      <c r="L33" s="67"/>
      <c r="M33" s="23"/>
      <c r="N33" s="23"/>
      <c r="O33" s="29"/>
    </row>
    <row r="34" spans="1:15" s="22" customFormat="1" ht="12.5" x14ac:dyDescent="0.25">
      <c r="A34" s="67"/>
      <c r="B34" s="119" t="s">
        <v>419</v>
      </c>
      <c r="C34" s="120"/>
      <c r="D34" s="77">
        <v>2020</v>
      </c>
      <c r="E34" s="75">
        <v>5.7</v>
      </c>
      <c r="F34" s="75">
        <v>3.1</v>
      </c>
      <c r="G34" s="73">
        <v>11825</v>
      </c>
      <c r="H34" s="71"/>
      <c r="I34" s="71"/>
      <c r="J34" s="71"/>
      <c r="K34" s="71"/>
      <c r="L34" s="67"/>
      <c r="M34" s="23"/>
      <c r="N34" s="23"/>
      <c r="O34" s="29"/>
    </row>
    <row r="35" spans="1:15" s="22" customFormat="1" ht="12.5" x14ac:dyDescent="0.25">
      <c r="A35" s="67"/>
      <c r="B35" s="119" t="s">
        <v>419</v>
      </c>
      <c r="C35" s="120"/>
      <c r="D35" s="77">
        <v>2019</v>
      </c>
      <c r="E35" s="75">
        <v>5.3</v>
      </c>
      <c r="F35" s="75">
        <v>3</v>
      </c>
      <c r="G35" s="73">
        <v>12823</v>
      </c>
      <c r="H35" s="71"/>
      <c r="I35" s="71"/>
      <c r="J35" s="71"/>
      <c r="K35" s="71"/>
      <c r="L35" s="67"/>
      <c r="M35" s="23"/>
      <c r="N35" s="23"/>
      <c r="O35" s="29"/>
    </row>
    <row r="36" spans="1:15" s="22" customFormat="1" ht="12.5" x14ac:dyDescent="0.25">
      <c r="A36" s="67"/>
      <c r="B36" s="67"/>
      <c r="C36" s="67"/>
      <c r="D36" s="67"/>
      <c r="E36" s="67"/>
      <c r="F36" s="67"/>
      <c r="G36" s="67"/>
      <c r="H36" s="67"/>
      <c r="I36" s="67"/>
      <c r="J36" s="67"/>
      <c r="K36" s="67"/>
      <c r="L36" s="67"/>
      <c r="M36" s="23"/>
      <c r="N36" s="23"/>
      <c r="O36" s="29"/>
    </row>
    <row r="37" spans="1:15" s="22" customFormat="1" ht="12.5" x14ac:dyDescent="0.25">
      <c r="A37" s="67"/>
      <c r="B37" s="67"/>
      <c r="C37" s="67"/>
      <c r="D37" s="67"/>
      <c r="E37" s="67"/>
      <c r="F37" s="67"/>
      <c r="G37" s="67"/>
      <c r="H37" s="67"/>
      <c r="I37" s="67"/>
      <c r="J37" s="67"/>
      <c r="K37" s="67"/>
      <c r="L37" s="67"/>
      <c r="M37" s="23"/>
      <c r="N37" s="23"/>
      <c r="O37" s="29"/>
    </row>
    <row r="38" spans="1:15" s="25" customFormat="1" x14ac:dyDescent="0.3">
      <c r="A38" s="68"/>
      <c r="B38" s="107" t="s">
        <v>398</v>
      </c>
      <c r="C38" s="107"/>
      <c r="D38" s="107"/>
      <c r="E38" s="107"/>
      <c r="F38" s="107"/>
      <c r="G38" s="107"/>
      <c r="H38" s="107"/>
      <c r="I38" s="107"/>
      <c r="J38" s="107"/>
      <c r="K38" s="107"/>
      <c r="L38" s="68"/>
      <c r="M38" s="26" t="s">
        <v>398</v>
      </c>
      <c r="N38" s="26"/>
      <c r="O38" s="30"/>
    </row>
    <row r="39" spans="1:15" s="22" customFormat="1" ht="12.5" x14ac:dyDescent="0.25">
      <c r="A39" s="67"/>
      <c r="B39" s="67"/>
      <c r="C39" s="67"/>
      <c r="D39" s="67"/>
      <c r="E39" s="67"/>
      <c r="F39" s="67"/>
      <c r="G39" s="67"/>
      <c r="H39" s="67"/>
      <c r="I39" s="67"/>
      <c r="J39" s="67"/>
      <c r="K39" s="67"/>
      <c r="L39" s="67"/>
      <c r="M39" s="23"/>
      <c r="N39" s="23"/>
      <c r="O39" s="29"/>
    </row>
    <row r="40" spans="1:15" s="22" customFormat="1" ht="112.5" x14ac:dyDescent="0.25">
      <c r="A40" s="67"/>
      <c r="B40" s="121" t="s">
        <v>399</v>
      </c>
      <c r="C40" s="121"/>
      <c r="D40" s="121"/>
      <c r="E40" s="121"/>
      <c r="F40" s="121"/>
      <c r="G40" s="121"/>
      <c r="H40" s="121"/>
      <c r="I40" s="121"/>
      <c r="J40" s="121"/>
      <c r="K40" s="121"/>
      <c r="L40" s="67"/>
      <c r="M40" s="23" t="s">
        <v>263</v>
      </c>
      <c r="N40" s="23"/>
      <c r="O40" s="29"/>
    </row>
    <row r="41" spans="1:15" s="22" customFormat="1" ht="12.5" x14ac:dyDescent="0.25">
      <c r="A41" s="67"/>
      <c r="B41" s="67"/>
      <c r="C41" s="67"/>
      <c r="D41" s="67"/>
      <c r="E41" s="67"/>
      <c r="F41" s="67"/>
      <c r="G41" s="67"/>
      <c r="H41" s="67"/>
      <c r="I41" s="67"/>
      <c r="J41" s="67"/>
      <c r="K41" s="67"/>
      <c r="L41" s="67"/>
      <c r="M41" s="23"/>
      <c r="N41" s="23"/>
      <c r="O41" s="29"/>
    </row>
    <row r="42" spans="1:15" s="22" customFormat="1" ht="29" customHeight="1" x14ac:dyDescent="0.3">
      <c r="A42" s="67"/>
      <c r="B42" s="117" t="s">
        <v>416</v>
      </c>
      <c r="C42" s="118"/>
      <c r="D42" s="85" t="s">
        <v>368</v>
      </c>
      <c r="E42" s="85" t="s">
        <v>49</v>
      </c>
      <c r="F42" s="85" t="s">
        <v>50</v>
      </c>
      <c r="G42" s="85" t="s">
        <v>51</v>
      </c>
      <c r="H42" s="85" t="s">
        <v>22</v>
      </c>
      <c r="I42" s="67"/>
      <c r="J42" s="67"/>
      <c r="K42" s="67"/>
      <c r="L42" s="67"/>
      <c r="M42" s="23"/>
      <c r="N42" s="23"/>
      <c r="O42" s="29"/>
    </row>
    <row r="43" spans="1:15" s="22" customFormat="1" ht="12.5" x14ac:dyDescent="0.25">
      <c r="A43" s="67"/>
      <c r="B43" s="119" t="s">
        <v>419</v>
      </c>
      <c r="C43" s="120"/>
      <c r="D43" s="77">
        <v>2021</v>
      </c>
      <c r="E43" s="75">
        <v>0.8</v>
      </c>
      <c r="F43" s="75">
        <v>6.1</v>
      </c>
      <c r="G43" s="75">
        <v>3</v>
      </c>
      <c r="H43" s="73">
        <v>11584</v>
      </c>
      <c r="I43" s="71"/>
      <c r="J43" s="71"/>
      <c r="K43" s="71"/>
      <c r="L43" s="67"/>
      <c r="M43" s="23"/>
      <c r="N43" s="23"/>
      <c r="O43" s="29"/>
    </row>
    <row r="44" spans="1:15" s="22" customFormat="1" ht="12.5" x14ac:dyDescent="0.25">
      <c r="A44" s="67"/>
      <c r="B44" s="119" t="s">
        <v>419</v>
      </c>
      <c r="C44" s="120"/>
      <c r="D44" s="77">
        <v>2020</v>
      </c>
      <c r="E44" s="75">
        <v>0.78</v>
      </c>
      <c r="F44" s="75">
        <v>6.1</v>
      </c>
      <c r="G44" s="75">
        <v>2.9</v>
      </c>
      <c r="H44" s="73">
        <v>11741</v>
      </c>
      <c r="I44" s="71"/>
      <c r="J44" s="71"/>
      <c r="K44" s="71"/>
      <c r="L44" s="67"/>
      <c r="M44" s="23"/>
      <c r="N44" s="23"/>
      <c r="O44" s="29"/>
    </row>
    <row r="45" spans="1:15" s="22" customFormat="1" ht="12.5" x14ac:dyDescent="0.25">
      <c r="A45" s="67"/>
      <c r="B45" s="119" t="s">
        <v>419</v>
      </c>
      <c r="C45" s="120"/>
      <c r="D45" s="77">
        <v>2019</v>
      </c>
      <c r="E45" s="75">
        <v>0.79</v>
      </c>
      <c r="F45" s="75">
        <v>6</v>
      </c>
      <c r="G45" s="75">
        <v>2.9</v>
      </c>
      <c r="H45" s="73">
        <v>12750</v>
      </c>
      <c r="I45" s="71"/>
      <c r="J45" s="71"/>
      <c r="K45" s="71"/>
      <c r="L45" s="67"/>
      <c r="M45" s="23"/>
      <c r="N45" s="23"/>
      <c r="O45" s="29"/>
    </row>
    <row r="46" spans="1:15" s="22" customFormat="1" ht="12.5" x14ac:dyDescent="0.25">
      <c r="A46" s="67"/>
      <c r="B46" s="67"/>
      <c r="C46" s="67"/>
      <c r="D46" s="67"/>
      <c r="E46" s="67"/>
      <c r="F46" s="67"/>
      <c r="G46" s="67"/>
      <c r="H46" s="67"/>
      <c r="I46" s="67"/>
      <c r="J46" s="67"/>
      <c r="K46" s="67"/>
      <c r="L46" s="67"/>
      <c r="M46" s="23"/>
      <c r="N46" s="23"/>
      <c r="O46" s="29"/>
    </row>
    <row r="47" spans="1:15" s="22" customFormat="1" ht="12.5" x14ac:dyDescent="0.25">
      <c r="A47" s="67"/>
      <c r="B47" s="67"/>
      <c r="C47" s="67"/>
      <c r="D47" s="67"/>
      <c r="E47" s="67"/>
      <c r="F47" s="67"/>
      <c r="G47" s="67"/>
      <c r="H47" s="67"/>
      <c r="I47" s="67"/>
      <c r="J47" s="67"/>
      <c r="K47" s="67"/>
      <c r="L47" s="67"/>
      <c r="M47" s="23"/>
      <c r="N47" s="23"/>
      <c r="O47" s="29"/>
    </row>
    <row r="48" spans="1:15" s="25" customFormat="1" x14ac:dyDescent="0.3">
      <c r="A48" s="68"/>
      <c r="B48" s="107" t="s">
        <v>400</v>
      </c>
      <c r="C48" s="107"/>
      <c r="D48" s="107"/>
      <c r="E48" s="107"/>
      <c r="F48" s="107"/>
      <c r="G48" s="107"/>
      <c r="H48" s="107"/>
      <c r="I48" s="107"/>
      <c r="J48" s="107"/>
      <c r="K48" s="107"/>
      <c r="L48" s="68"/>
      <c r="M48" s="26" t="s">
        <v>400</v>
      </c>
      <c r="N48" s="26"/>
      <c r="O48" s="30"/>
    </row>
    <row r="49" spans="1:15" s="22" customFormat="1" ht="12.5" x14ac:dyDescent="0.25">
      <c r="A49" s="67"/>
      <c r="B49" s="67"/>
      <c r="C49" s="67"/>
      <c r="D49" s="67"/>
      <c r="E49" s="67"/>
      <c r="F49" s="67"/>
      <c r="G49" s="67"/>
      <c r="H49" s="67"/>
      <c r="I49" s="67"/>
      <c r="J49" s="67"/>
      <c r="K49" s="67"/>
      <c r="L49" s="67"/>
      <c r="M49" s="23"/>
      <c r="N49" s="23"/>
      <c r="O49" s="29"/>
    </row>
    <row r="50" spans="1:15" s="22" customFormat="1" ht="162.5" x14ac:dyDescent="0.25">
      <c r="A50" s="67"/>
      <c r="B50" s="121" t="s">
        <v>402</v>
      </c>
      <c r="C50" s="121"/>
      <c r="D50" s="121"/>
      <c r="E50" s="121"/>
      <c r="F50" s="121"/>
      <c r="G50" s="121"/>
      <c r="H50" s="121"/>
      <c r="I50" s="121"/>
      <c r="J50" s="121"/>
      <c r="K50" s="121"/>
      <c r="L50" s="67"/>
      <c r="M50" s="23" t="s">
        <v>401</v>
      </c>
      <c r="N50" s="23"/>
      <c r="O50" s="29"/>
    </row>
    <row r="51" spans="1:15" s="22" customFormat="1" ht="12.5" x14ac:dyDescent="0.25">
      <c r="A51" s="67"/>
      <c r="B51" s="67"/>
      <c r="C51" s="67"/>
      <c r="D51" s="67"/>
      <c r="E51" s="67"/>
      <c r="F51" s="67"/>
      <c r="G51" s="67"/>
      <c r="H51" s="67"/>
      <c r="I51" s="67"/>
      <c r="J51" s="67"/>
      <c r="K51" s="67"/>
      <c r="L51" s="67"/>
      <c r="M51" s="23"/>
      <c r="N51" s="23"/>
      <c r="O51" s="29"/>
    </row>
    <row r="52" spans="1:15" s="22" customFormat="1" ht="29" customHeight="1" x14ac:dyDescent="0.3">
      <c r="A52" s="67"/>
      <c r="B52" s="117" t="s">
        <v>416</v>
      </c>
      <c r="C52" s="118"/>
      <c r="D52" s="85" t="s">
        <v>368</v>
      </c>
      <c r="E52" s="85" t="s">
        <v>49</v>
      </c>
      <c r="F52" s="85" t="s">
        <v>50</v>
      </c>
      <c r="G52" s="85" t="s">
        <v>51</v>
      </c>
      <c r="H52" s="85" t="s">
        <v>22</v>
      </c>
      <c r="I52" s="67"/>
      <c r="J52" s="67"/>
      <c r="K52" s="67"/>
      <c r="L52" s="67"/>
      <c r="M52" s="23"/>
      <c r="N52" s="23"/>
      <c r="O52" s="29"/>
    </row>
    <row r="53" spans="1:15" s="22" customFormat="1" ht="12.5" x14ac:dyDescent="0.25">
      <c r="A53" s="67"/>
      <c r="B53" s="119" t="s">
        <v>419</v>
      </c>
      <c r="C53" s="120"/>
      <c r="D53" s="77">
        <v>2021</v>
      </c>
      <c r="E53" s="75">
        <v>0.78</v>
      </c>
      <c r="F53" s="75">
        <v>10.4</v>
      </c>
      <c r="G53" s="75">
        <v>3.8</v>
      </c>
      <c r="H53" s="73">
        <v>11382</v>
      </c>
      <c r="I53" s="71"/>
      <c r="J53" s="71"/>
      <c r="K53" s="71"/>
      <c r="L53" s="67"/>
      <c r="M53" s="23"/>
      <c r="N53" s="23"/>
      <c r="O53" s="29"/>
    </row>
    <row r="54" spans="1:15" s="22" customFormat="1" ht="12.5" x14ac:dyDescent="0.25">
      <c r="A54" s="67"/>
      <c r="B54" s="119" t="s">
        <v>419</v>
      </c>
      <c r="C54" s="120"/>
      <c r="D54" s="77">
        <v>2020</v>
      </c>
      <c r="E54" s="75">
        <v>0.77</v>
      </c>
      <c r="F54" s="75">
        <v>10</v>
      </c>
      <c r="G54" s="75">
        <v>3.7</v>
      </c>
      <c r="H54" s="73">
        <v>11543</v>
      </c>
      <c r="I54" s="71"/>
      <c r="J54" s="71"/>
      <c r="K54" s="71"/>
      <c r="L54" s="67"/>
      <c r="M54" s="23"/>
      <c r="N54" s="23"/>
      <c r="O54" s="29"/>
    </row>
    <row r="55" spans="1:15" s="22" customFormat="1" ht="12.5" x14ac:dyDescent="0.25">
      <c r="A55" s="67"/>
      <c r="B55" s="119" t="s">
        <v>419</v>
      </c>
      <c r="C55" s="120"/>
      <c r="D55" s="77">
        <v>2019</v>
      </c>
      <c r="E55" s="75">
        <v>0.77</v>
      </c>
      <c r="F55" s="75">
        <v>10</v>
      </c>
      <c r="G55" s="75">
        <v>3.8</v>
      </c>
      <c r="H55" s="73">
        <v>12579</v>
      </c>
      <c r="I55" s="71"/>
      <c r="J55" s="71"/>
      <c r="K55" s="71"/>
      <c r="L55" s="67"/>
      <c r="M55" s="23"/>
      <c r="N55" s="23"/>
      <c r="O55" s="29"/>
    </row>
    <row r="56" spans="1:15" s="22" customFormat="1" ht="12.5" x14ac:dyDescent="0.25">
      <c r="A56" s="67"/>
      <c r="B56" s="67"/>
      <c r="C56" s="67"/>
      <c r="D56" s="67"/>
      <c r="E56" s="67"/>
      <c r="F56" s="67"/>
      <c r="G56" s="67"/>
      <c r="H56" s="67"/>
      <c r="I56" s="67"/>
      <c r="J56" s="67"/>
      <c r="K56" s="67"/>
      <c r="L56" s="67"/>
      <c r="M56" s="23"/>
      <c r="N56" s="23"/>
      <c r="O56" s="29"/>
    </row>
    <row r="57" spans="1:15" s="22" customFormat="1" ht="62.5" x14ac:dyDescent="0.25">
      <c r="A57" s="67"/>
      <c r="B57" s="107" t="s">
        <v>404</v>
      </c>
      <c r="C57" s="121"/>
      <c r="D57" s="121"/>
      <c r="E57" s="121"/>
      <c r="F57" s="121"/>
      <c r="G57" s="121"/>
      <c r="H57" s="121"/>
      <c r="I57" s="121"/>
      <c r="J57" s="121"/>
      <c r="K57" s="121"/>
      <c r="L57" s="67"/>
      <c r="M57" s="23" t="s">
        <v>403</v>
      </c>
      <c r="N57" s="23"/>
      <c r="O57" s="29"/>
    </row>
    <row r="58" spans="1:15" s="22" customFormat="1" ht="12.5" x14ac:dyDescent="0.25">
      <c r="A58" s="67"/>
      <c r="B58" s="67"/>
      <c r="C58" s="67"/>
      <c r="D58" s="67"/>
      <c r="E58" s="67"/>
      <c r="F58" s="67"/>
      <c r="G58" s="67"/>
      <c r="H58" s="67"/>
      <c r="I58" s="67"/>
      <c r="J58" s="67"/>
      <c r="K58" s="67"/>
      <c r="L58" s="67"/>
      <c r="M58" s="23"/>
      <c r="N58" s="23"/>
      <c r="O58" s="29"/>
    </row>
    <row r="59" spans="1:15" s="22" customFormat="1" ht="29" customHeight="1" x14ac:dyDescent="0.3">
      <c r="A59" s="67"/>
      <c r="B59" s="117" t="s">
        <v>416</v>
      </c>
      <c r="C59" s="118"/>
      <c r="D59" s="85" t="s">
        <v>368</v>
      </c>
      <c r="E59" s="85" t="s">
        <v>49</v>
      </c>
      <c r="F59" s="85" t="s">
        <v>50</v>
      </c>
      <c r="G59" s="85" t="s">
        <v>51</v>
      </c>
      <c r="H59" s="85" t="s">
        <v>22</v>
      </c>
      <c r="I59" s="67"/>
      <c r="J59" s="67"/>
      <c r="K59" s="67"/>
      <c r="L59" s="67"/>
      <c r="M59" s="23"/>
      <c r="N59" s="23"/>
      <c r="O59" s="29"/>
    </row>
    <row r="60" spans="1:15" s="22" customFormat="1" ht="12.5" x14ac:dyDescent="0.25">
      <c r="A60" s="67"/>
      <c r="B60" s="119" t="s">
        <v>419</v>
      </c>
      <c r="C60" s="120"/>
      <c r="D60" s="77">
        <v>2021</v>
      </c>
      <c r="E60" s="75">
        <v>0.84</v>
      </c>
      <c r="F60" s="75">
        <v>12.5</v>
      </c>
      <c r="G60" s="75">
        <v>4</v>
      </c>
      <c r="H60" s="73">
        <v>11415</v>
      </c>
      <c r="I60" s="71"/>
      <c r="J60" s="71"/>
      <c r="K60" s="71"/>
      <c r="L60" s="67"/>
      <c r="M60" s="23"/>
      <c r="N60" s="23"/>
      <c r="O60" s="29"/>
    </row>
    <row r="61" spans="1:15" s="22" customFormat="1" ht="12.5" x14ac:dyDescent="0.25">
      <c r="A61" s="67"/>
      <c r="B61" s="119" t="s">
        <v>419</v>
      </c>
      <c r="C61" s="120"/>
      <c r="D61" s="77">
        <v>2020</v>
      </c>
      <c r="E61" s="75">
        <v>0.83</v>
      </c>
      <c r="F61" s="75">
        <v>11.8</v>
      </c>
      <c r="G61" s="75">
        <v>3.9</v>
      </c>
      <c r="H61" s="73">
        <v>11534</v>
      </c>
      <c r="I61" s="71"/>
      <c r="J61" s="71"/>
      <c r="K61" s="71"/>
      <c r="L61" s="67"/>
      <c r="M61" s="23"/>
      <c r="N61" s="23"/>
      <c r="O61" s="29"/>
    </row>
    <row r="62" spans="1:15" s="22" customFormat="1" ht="12.5" x14ac:dyDescent="0.25">
      <c r="A62" s="67"/>
      <c r="B62" s="119" t="s">
        <v>419</v>
      </c>
      <c r="C62" s="120"/>
      <c r="D62" s="77">
        <v>2019</v>
      </c>
      <c r="E62" s="75">
        <v>0.83</v>
      </c>
      <c r="F62" s="75">
        <v>12</v>
      </c>
      <c r="G62" s="75">
        <v>3.9</v>
      </c>
      <c r="H62" s="73">
        <v>12597</v>
      </c>
      <c r="I62" s="71"/>
      <c r="J62" s="71"/>
      <c r="K62" s="71"/>
      <c r="L62" s="67"/>
      <c r="M62" s="23"/>
      <c r="N62" s="23"/>
      <c r="O62" s="29"/>
    </row>
    <row r="63" spans="1:15" s="22" customFormat="1" ht="12.5"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x8KzBVy3721f4BTLY7CdnlkzpTpy8qKleDd3z7rkNQ0ggGnpZsxKnA5KqS7bD4h3Qd0S0/mic7dtX5gjacuOQ==" saltValue="pgcXRLpPALUEX8TLEXba8A==" spinCount="100000" sheet="1" objects="1" scenarios="1"/>
  <mergeCells count="42">
    <mergeCell ref="B9:C9"/>
    <mergeCell ref="A1:B2"/>
    <mergeCell ref="C1:J1"/>
    <mergeCell ref="C2:K2"/>
    <mergeCell ref="B5:K5"/>
    <mergeCell ref="B7:K7"/>
    <mergeCell ref="B26:C26"/>
    <mergeCell ref="B10:C10"/>
    <mergeCell ref="B11:C11"/>
    <mergeCell ref="B12:C12"/>
    <mergeCell ref="B14:K14"/>
    <mergeCell ref="B16:K16"/>
    <mergeCell ref="B18:C18"/>
    <mergeCell ref="B19:C19"/>
    <mergeCell ref="B20:C20"/>
    <mergeCell ref="B21:C21"/>
    <mergeCell ref="B23:K23"/>
    <mergeCell ref="B25:C25"/>
    <mergeCell ref="B44:C44"/>
    <mergeCell ref="B27:C27"/>
    <mergeCell ref="B28:C28"/>
    <mergeCell ref="B30:K30"/>
    <mergeCell ref="B32:C32"/>
    <mergeCell ref="B33:C33"/>
    <mergeCell ref="B34:C34"/>
    <mergeCell ref="B35:C35"/>
    <mergeCell ref="B38:K38"/>
    <mergeCell ref="B40:K40"/>
    <mergeCell ref="B42:C42"/>
    <mergeCell ref="B43:C43"/>
    <mergeCell ref="B62:C62"/>
    <mergeCell ref="B45:C45"/>
    <mergeCell ref="B48:K48"/>
    <mergeCell ref="B50:K50"/>
    <mergeCell ref="B52:C52"/>
    <mergeCell ref="B53:C53"/>
    <mergeCell ref="B54:C54"/>
    <mergeCell ref="B55:C55"/>
    <mergeCell ref="B57:K57"/>
    <mergeCell ref="B59:C59"/>
    <mergeCell ref="B60:C60"/>
    <mergeCell ref="B61:C61"/>
  </mergeCells>
  <pageMargins left="0.2" right="0.2" top="0.25" bottom="0.35" header="0.3" footer="0.45"/>
  <pageSetup scale="90" orientation="portrait" r:id="rId1"/>
  <rowBreaks count="1" manualBreakCount="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7BFCE-7F2D-4592-A704-E3E43F218F5F}">
  <sheetPr codeName="Sheet23"/>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427</v>
      </c>
      <c r="B1" s="109"/>
      <c r="C1" s="110" t="s">
        <v>182</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ht="39" x14ac:dyDescent="0.3">
      <c r="A5" s="68"/>
      <c r="B5" s="107" t="s">
        <v>405</v>
      </c>
      <c r="C5" s="107"/>
      <c r="D5" s="107"/>
      <c r="E5" s="107"/>
      <c r="F5" s="107"/>
      <c r="G5" s="107"/>
      <c r="H5" s="107"/>
      <c r="I5" s="107"/>
      <c r="J5" s="107"/>
      <c r="K5" s="107"/>
      <c r="L5" s="68"/>
      <c r="M5" s="26" t="s">
        <v>405</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7" t="s">
        <v>264</v>
      </c>
      <c r="C7" s="107"/>
      <c r="D7" s="107"/>
      <c r="E7" s="107"/>
      <c r="F7" s="107"/>
      <c r="G7" s="107"/>
      <c r="H7" s="107"/>
      <c r="I7" s="107"/>
      <c r="J7" s="107"/>
      <c r="K7" s="107"/>
      <c r="L7" s="68"/>
      <c r="M7" s="26"/>
      <c r="N7" s="26"/>
      <c r="O7" s="30"/>
    </row>
    <row r="8" spans="1:15" s="22" customFormat="1" ht="12.5" x14ac:dyDescent="0.25">
      <c r="A8" s="67"/>
      <c r="B8" s="67"/>
      <c r="C8" s="67"/>
      <c r="D8" s="67"/>
      <c r="E8" s="67"/>
      <c r="F8" s="67"/>
      <c r="G8" s="67"/>
      <c r="H8" s="67"/>
      <c r="I8" s="67"/>
      <c r="J8" s="67"/>
      <c r="K8" s="67"/>
      <c r="L8" s="67"/>
      <c r="M8" s="23"/>
      <c r="N8" s="23"/>
      <c r="O8" s="29"/>
    </row>
    <row r="9" spans="1:15" s="70" customFormat="1" x14ac:dyDescent="0.3">
      <c r="A9" s="69"/>
      <c r="B9" s="69"/>
      <c r="C9" s="69"/>
      <c r="D9" s="69"/>
      <c r="E9" s="69"/>
      <c r="F9" s="69"/>
      <c r="G9" s="69"/>
      <c r="H9" s="69"/>
      <c r="I9" s="108" t="s">
        <v>419</v>
      </c>
      <c r="J9" s="108"/>
      <c r="K9" s="108"/>
      <c r="L9" s="69"/>
    </row>
    <row r="10" spans="1:15" s="70" customFormat="1" x14ac:dyDescent="0.3">
      <c r="A10" s="69"/>
      <c r="B10" s="69"/>
      <c r="C10" s="69"/>
      <c r="D10" s="69"/>
      <c r="E10" s="69"/>
      <c r="F10" s="69"/>
      <c r="G10" s="69"/>
      <c r="H10" s="69"/>
      <c r="I10" s="85" t="s">
        <v>357</v>
      </c>
      <c r="J10" s="85" t="s">
        <v>358</v>
      </c>
      <c r="K10" s="85" t="s">
        <v>359</v>
      </c>
      <c r="L10" s="69"/>
    </row>
    <row r="11" spans="1:15" s="22" customFormat="1" ht="12.5" x14ac:dyDescent="0.25">
      <c r="A11" s="67"/>
      <c r="B11" s="106" t="s">
        <v>265</v>
      </c>
      <c r="C11" s="106"/>
      <c r="D11" s="106"/>
      <c r="E11" s="106"/>
      <c r="F11" s="106"/>
      <c r="G11" s="106"/>
      <c r="H11" s="106"/>
      <c r="I11" s="75">
        <v>0.6</v>
      </c>
      <c r="J11" s="75">
        <v>0.4</v>
      </c>
      <c r="K11" s="75">
        <v>0.5</v>
      </c>
      <c r="L11" s="67"/>
      <c r="M11" s="23"/>
      <c r="N11" s="23" t="s">
        <v>265</v>
      </c>
      <c r="O11" s="29"/>
    </row>
    <row r="12" spans="1:15" s="25" customFormat="1" x14ac:dyDescent="0.25">
      <c r="A12" s="67"/>
      <c r="B12" s="106" t="s">
        <v>266</v>
      </c>
      <c r="C12" s="106"/>
      <c r="D12" s="106"/>
      <c r="E12" s="106"/>
      <c r="F12" s="106"/>
      <c r="G12" s="106"/>
      <c r="H12" s="106"/>
      <c r="I12" s="75">
        <v>3.4</v>
      </c>
      <c r="J12" s="75">
        <v>2.2999999999999998</v>
      </c>
      <c r="K12" s="75">
        <v>3.6</v>
      </c>
      <c r="L12" s="67"/>
      <c r="M12" s="26"/>
      <c r="N12" s="26" t="s">
        <v>266</v>
      </c>
      <c r="O12" s="30"/>
    </row>
    <row r="13" spans="1:15" s="25" customFormat="1" x14ac:dyDescent="0.25">
      <c r="A13" s="67"/>
      <c r="B13" s="106" t="s">
        <v>267</v>
      </c>
      <c r="C13" s="106"/>
      <c r="D13" s="106"/>
      <c r="E13" s="106"/>
      <c r="F13" s="106"/>
      <c r="G13" s="106"/>
      <c r="H13" s="106"/>
      <c r="I13" s="75">
        <v>20.399999999999999</v>
      </c>
      <c r="J13" s="75">
        <v>16.3</v>
      </c>
      <c r="K13" s="75">
        <v>20.3</v>
      </c>
      <c r="L13" s="67"/>
      <c r="M13" s="26"/>
      <c r="N13" s="26" t="s">
        <v>267</v>
      </c>
      <c r="O13" s="30"/>
    </row>
    <row r="14" spans="1:15" s="25" customFormat="1" x14ac:dyDescent="0.25">
      <c r="A14" s="67"/>
      <c r="B14" s="106" t="s">
        <v>268</v>
      </c>
      <c r="C14" s="106"/>
      <c r="D14" s="106"/>
      <c r="E14" s="106"/>
      <c r="F14" s="106"/>
      <c r="G14" s="106"/>
      <c r="H14" s="106"/>
      <c r="I14" s="75">
        <v>41.1</v>
      </c>
      <c r="J14" s="75">
        <v>39.299999999999997</v>
      </c>
      <c r="K14" s="75">
        <v>38.6</v>
      </c>
      <c r="L14" s="67"/>
      <c r="M14" s="26"/>
      <c r="N14" s="26" t="s">
        <v>268</v>
      </c>
      <c r="O14" s="30"/>
    </row>
    <row r="15" spans="1:15" s="22" customFormat="1" ht="12.5" x14ac:dyDescent="0.25">
      <c r="A15" s="67"/>
      <c r="B15" s="106" t="s">
        <v>269</v>
      </c>
      <c r="C15" s="106"/>
      <c r="D15" s="106"/>
      <c r="E15" s="106"/>
      <c r="F15" s="106"/>
      <c r="G15" s="106"/>
      <c r="H15" s="106"/>
      <c r="I15" s="75">
        <v>34.5</v>
      </c>
      <c r="J15" s="75">
        <v>41.6</v>
      </c>
      <c r="K15" s="75">
        <v>37</v>
      </c>
      <c r="L15" s="67"/>
      <c r="M15" s="23"/>
      <c r="N15" s="23" t="s">
        <v>269</v>
      </c>
      <c r="O15" s="29"/>
    </row>
    <row r="16" spans="1:15" s="22" customFormat="1" ht="12.5" x14ac:dyDescent="0.25">
      <c r="A16" s="67"/>
      <c r="B16" s="106" t="s">
        <v>270</v>
      </c>
      <c r="C16" s="106"/>
      <c r="D16" s="106"/>
      <c r="E16" s="106"/>
      <c r="F16" s="106"/>
      <c r="G16" s="106"/>
      <c r="H16" s="106"/>
      <c r="I16" s="73">
        <v>7</v>
      </c>
      <c r="J16" s="73">
        <v>7</v>
      </c>
      <c r="K16" s="73">
        <v>7</v>
      </c>
      <c r="L16" s="67"/>
      <c r="M16" s="23"/>
      <c r="N16" s="23" t="s">
        <v>270</v>
      </c>
      <c r="O16" s="29"/>
    </row>
    <row r="17" spans="1:15" s="22" customFormat="1" ht="12.5" x14ac:dyDescent="0.25">
      <c r="A17" s="67"/>
      <c r="B17" s="67"/>
      <c r="C17" s="67"/>
      <c r="D17" s="67"/>
      <c r="E17" s="67"/>
      <c r="F17" s="67"/>
      <c r="G17" s="67"/>
      <c r="H17" s="67"/>
      <c r="I17" s="67"/>
      <c r="J17" s="67"/>
      <c r="K17" s="67"/>
      <c r="L17" s="67"/>
      <c r="M17" s="23"/>
      <c r="N17" s="23"/>
      <c r="O17" s="29"/>
    </row>
    <row r="18" spans="1:15" s="25" customFormat="1" x14ac:dyDescent="0.3">
      <c r="A18" s="68"/>
      <c r="B18" s="107" t="s">
        <v>271</v>
      </c>
      <c r="C18" s="107"/>
      <c r="D18" s="107"/>
      <c r="E18" s="107"/>
      <c r="F18" s="107"/>
      <c r="G18" s="107"/>
      <c r="H18" s="107"/>
      <c r="I18" s="107"/>
      <c r="J18" s="107"/>
      <c r="K18" s="107"/>
      <c r="L18" s="68"/>
      <c r="M18" s="26"/>
      <c r="N18" s="26"/>
      <c r="O18" s="30"/>
    </row>
    <row r="19" spans="1:15" s="22" customFormat="1" ht="12.5" x14ac:dyDescent="0.25">
      <c r="A19" s="67"/>
      <c r="B19" s="67"/>
      <c r="C19" s="67"/>
      <c r="D19" s="67"/>
      <c r="E19" s="67"/>
      <c r="F19" s="67"/>
      <c r="G19" s="67"/>
      <c r="H19" s="67"/>
      <c r="I19" s="67"/>
      <c r="J19" s="67"/>
      <c r="K19" s="67"/>
      <c r="L19" s="67"/>
      <c r="M19" s="23"/>
      <c r="N19" s="23"/>
      <c r="O19" s="29"/>
    </row>
    <row r="20" spans="1:15" s="70" customFormat="1" x14ac:dyDescent="0.3">
      <c r="A20" s="69"/>
      <c r="B20" s="69"/>
      <c r="C20" s="69"/>
      <c r="D20" s="69"/>
      <c r="E20" s="69"/>
      <c r="F20" s="69"/>
      <c r="G20" s="69"/>
      <c r="H20" s="69"/>
      <c r="I20" s="108" t="s">
        <v>419</v>
      </c>
      <c r="J20" s="108"/>
      <c r="K20" s="108"/>
      <c r="L20" s="69"/>
    </row>
    <row r="21" spans="1:15" s="70" customFormat="1" x14ac:dyDescent="0.3">
      <c r="A21" s="69"/>
      <c r="B21" s="69"/>
      <c r="C21" s="69"/>
      <c r="D21" s="69"/>
      <c r="E21" s="69"/>
      <c r="F21" s="69"/>
      <c r="G21" s="69"/>
      <c r="H21" s="69"/>
      <c r="I21" s="85" t="s">
        <v>357</v>
      </c>
      <c r="J21" s="85" t="s">
        <v>358</v>
      </c>
      <c r="K21" s="85" t="s">
        <v>359</v>
      </c>
      <c r="L21" s="69"/>
    </row>
    <row r="22" spans="1:15" s="22" customFormat="1" ht="12.5" x14ac:dyDescent="0.25">
      <c r="A22" s="67"/>
      <c r="B22" s="106" t="s">
        <v>272</v>
      </c>
      <c r="C22" s="106"/>
      <c r="D22" s="106"/>
      <c r="E22" s="106"/>
      <c r="F22" s="106"/>
      <c r="G22" s="106"/>
      <c r="H22" s="106"/>
      <c r="I22" s="75">
        <v>8.4</v>
      </c>
      <c r="J22" s="75">
        <v>9</v>
      </c>
      <c r="K22" s="75">
        <v>9.1999999999999993</v>
      </c>
      <c r="L22" s="67"/>
      <c r="M22" s="23"/>
      <c r="N22" s="23" t="s">
        <v>272</v>
      </c>
      <c r="O22" s="29"/>
    </row>
    <row r="23" spans="1:15" s="22" customFormat="1" ht="12.5" x14ac:dyDescent="0.25">
      <c r="A23" s="67"/>
      <c r="B23" s="106" t="s">
        <v>273</v>
      </c>
      <c r="C23" s="106"/>
      <c r="D23" s="106"/>
      <c r="E23" s="106"/>
      <c r="F23" s="106"/>
      <c r="G23" s="106"/>
      <c r="H23" s="106"/>
      <c r="I23" s="75">
        <v>19.399999999999999</v>
      </c>
      <c r="J23" s="75">
        <v>20.3</v>
      </c>
      <c r="K23" s="75">
        <v>20.2</v>
      </c>
      <c r="L23" s="67"/>
      <c r="M23" s="23"/>
      <c r="N23" s="23" t="s">
        <v>273</v>
      </c>
      <c r="O23" s="29"/>
    </row>
    <row r="24" spans="1:15" s="22" customFormat="1" ht="12.5" x14ac:dyDescent="0.25">
      <c r="A24" s="67"/>
      <c r="B24" s="106" t="s">
        <v>274</v>
      </c>
      <c r="C24" s="106"/>
      <c r="D24" s="106"/>
      <c r="E24" s="106"/>
      <c r="F24" s="106"/>
      <c r="G24" s="106"/>
      <c r="H24" s="106"/>
      <c r="I24" s="75">
        <v>31.7</v>
      </c>
      <c r="J24" s="75">
        <v>32.5</v>
      </c>
      <c r="K24" s="75">
        <v>32.200000000000003</v>
      </c>
      <c r="L24" s="67"/>
      <c r="M24" s="23"/>
      <c r="N24" s="23" t="s">
        <v>274</v>
      </c>
      <c r="O24" s="29"/>
    </row>
    <row r="25" spans="1:15" s="22" customFormat="1" ht="12.5" x14ac:dyDescent="0.25">
      <c r="A25" s="67"/>
      <c r="B25" s="106" t="s">
        <v>275</v>
      </c>
      <c r="C25" s="106"/>
      <c r="D25" s="106"/>
      <c r="E25" s="106"/>
      <c r="F25" s="106"/>
      <c r="G25" s="106"/>
      <c r="H25" s="106"/>
      <c r="I25" s="75">
        <v>26.6</v>
      </c>
      <c r="J25" s="75">
        <v>26.1</v>
      </c>
      <c r="K25" s="75">
        <v>25.2</v>
      </c>
      <c r="L25" s="67"/>
      <c r="M25" s="23"/>
      <c r="N25" s="23" t="s">
        <v>275</v>
      </c>
      <c r="O25" s="29"/>
    </row>
    <row r="26" spans="1:15" s="22" customFormat="1" ht="12.5" x14ac:dyDescent="0.25">
      <c r="A26" s="67"/>
      <c r="B26" s="106" t="s">
        <v>276</v>
      </c>
      <c r="C26" s="106"/>
      <c r="D26" s="106"/>
      <c r="E26" s="106"/>
      <c r="F26" s="106"/>
      <c r="G26" s="106"/>
      <c r="H26" s="106"/>
      <c r="I26" s="75">
        <v>13.9</v>
      </c>
      <c r="J26" s="75">
        <v>12.1</v>
      </c>
      <c r="K26" s="75">
        <v>13.3</v>
      </c>
      <c r="L26" s="67"/>
      <c r="M26" s="23"/>
      <c r="N26" s="23" t="s">
        <v>276</v>
      </c>
      <c r="O26" s="29"/>
    </row>
    <row r="27" spans="1:15" s="22" customFormat="1" ht="12.5" x14ac:dyDescent="0.25">
      <c r="A27" s="67"/>
      <c r="B27" s="106" t="s">
        <v>277</v>
      </c>
      <c r="C27" s="106"/>
      <c r="D27" s="106"/>
      <c r="E27" s="106"/>
      <c r="F27" s="106"/>
      <c r="G27" s="106"/>
      <c r="H27" s="106"/>
      <c r="I27" s="73">
        <v>10</v>
      </c>
      <c r="J27" s="73">
        <v>10</v>
      </c>
      <c r="K27" s="73">
        <v>10</v>
      </c>
      <c r="L27" s="67"/>
      <c r="M27" s="23"/>
      <c r="N27" s="23" t="s">
        <v>277</v>
      </c>
      <c r="O27" s="29"/>
    </row>
    <row r="28" spans="1:15" s="22" customFormat="1" ht="12.5" x14ac:dyDescent="0.25">
      <c r="A28" s="67"/>
      <c r="B28" s="67"/>
      <c r="C28" s="67"/>
      <c r="D28" s="67"/>
      <c r="E28" s="67"/>
      <c r="F28" s="67"/>
      <c r="G28" s="67"/>
      <c r="H28" s="67"/>
      <c r="I28" s="67"/>
      <c r="J28" s="67"/>
      <c r="K28" s="67"/>
      <c r="L28" s="67"/>
      <c r="M28" s="23"/>
      <c r="N28" s="23"/>
      <c r="O28" s="29"/>
    </row>
    <row r="29" spans="1:15" s="25" customFormat="1" x14ac:dyDescent="0.3">
      <c r="A29" s="68"/>
      <c r="B29" s="107" t="s">
        <v>278</v>
      </c>
      <c r="C29" s="107"/>
      <c r="D29" s="107"/>
      <c r="E29" s="107"/>
      <c r="F29" s="107"/>
      <c r="G29" s="107"/>
      <c r="H29" s="107"/>
      <c r="I29" s="107"/>
      <c r="J29" s="107"/>
      <c r="K29" s="107"/>
      <c r="L29" s="68"/>
      <c r="M29" s="26"/>
      <c r="N29" s="26"/>
      <c r="O29" s="30"/>
    </row>
    <row r="30" spans="1:15" s="22" customFormat="1" ht="12.5" x14ac:dyDescent="0.25">
      <c r="A30" s="67"/>
      <c r="B30" s="67"/>
      <c r="C30" s="67"/>
      <c r="D30" s="67"/>
      <c r="E30" s="67"/>
      <c r="F30" s="67"/>
      <c r="G30" s="67"/>
      <c r="H30" s="67"/>
      <c r="I30" s="67"/>
      <c r="J30" s="67"/>
      <c r="K30" s="67"/>
      <c r="L30" s="67"/>
      <c r="M30" s="23"/>
      <c r="N30" s="23"/>
      <c r="O30" s="29"/>
    </row>
    <row r="31" spans="1:15" s="70" customFormat="1" x14ac:dyDescent="0.3">
      <c r="A31" s="69"/>
      <c r="B31" s="69"/>
      <c r="C31" s="69"/>
      <c r="D31" s="69"/>
      <c r="E31" s="69"/>
      <c r="F31" s="69"/>
      <c r="G31" s="69"/>
      <c r="H31" s="69"/>
      <c r="I31" s="108" t="s">
        <v>419</v>
      </c>
      <c r="J31" s="108"/>
      <c r="K31" s="108"/>
      <c r="L31" s="69"/>
    </row>
    <row r="32" spans="1:15" s="70" customFormat="1" x14ac:dyDescent="0.3">
      <c r="A32" s="69"/>
      <c r="B32" s="69"/>
      <c r="C32" s="69"/>
      <c r="D32" s="69"/>
      <c r="E32" s="69"/>
      <c r="F32" s="69"/>
      <c r="G32" s="69"/>
      <c r="H32" s="69"/>
      <c r="I32" s="85" t="s">
        <v>357</v>
      </c>
      <c r="J32" s="85" t="s">
        <v>358</v>
      </c>
      <c r="K32" s="85" t="s">
        <v>359</v>
      </c>
      <c r="L32" s="69"/>
    </row>
    <row r="33" spans="1:15" s="22" customFormat="1" ht="12.5" x14ac:dyDescent="0.25">
      <c r="A33" s="67"/>
      <c r="B33" s="106" t="s">
        <v>279</v>
      </c>
      <c r="C33" s="106"/>
      <c r="D33" s="106"/>
      <c r="E33" s="106"/>
      <c r="F33" s="106"/>
      <c r="G33" s="106"/>
      <c r="H33" s="106"/>
      <c r="I33" s="75">
        <v>33.4</v>
      </c>
      <c r="J33" s="75">
        <v>28.5</v>
      </c>
      <c r="K33" s="75">
        <v>31.9</v>
      </c>
      <c r="L33" s="67"/>
      <c r="M33" s="23"/>
      <c r="N33" s="23" t="s">
        <v>279</v>
      </c>
      <c r="O33" s="29"/>
    </row>
    <row r="34" spans="1:15" s="22" customFormat="1" ht="12.5" x14ac:dyDescent="0.25">
      <c r="A34" s="67"/>
      <c r="B34" s="106" t="s">
        <v>280</v>
      </c>
      <c r="C34" s="106"/>
      <c r="D34" s="106"/>
      <c r="E34" s="106"/>
      <c r="F34" s="106"/>
      <c r="G34" s="106"/>
      <c r="H34" s="106"/>
      <c r="I34" s="75">
        <v>41.4</v>
      </c>
      <c r="J34" s="75">
        <v>41.3</v>
      </c>
      <c r="K34" s="75">
        <v>40.4</v>
      </c>
      <c r="L34" s="67"/>
      <c r="M34" s="23"/>
      <c r="N34" s="23" t="s">
        <v>280</v>
      </c>
      <c r="O34" s="29"/>
    </row>
    <row r="35" spans="1:15" s="22" customFormat="1" ht="12.5" x14ac:dyDescent="0.25">
      <c r="A35" s="67"/>
      <c r="B35" s="106" t="s">
        <v>281</v>
      </c>
      <c r="C35" s="106"/>
      <c r="D35" s="106"/>
      <c r="E35" s="106"/>
      <c r="F35" s="106"/>
      <c r="G35" s="106"/>
      <c r="H35" s="106"/>
      <c r="I35" s="75">
        <v>17.899999999999999</v>
      </c>
      <c r="J35" s="75">
        <v>20.8</v>
      </c>
      <c r="K35" s="75">
        <v>19.399999999999999</v>
      </c>
      <c r="L35" s="67"/>
      <c r="M35" s="23"/>
      <c r="N35" s="23" t="s">
        <v>281</v>
      </c>
      <c r="O35" s="29"/>
    </row>
    <row r="36" spans="1:15" s="22" customFormat="1" ht="12.5" x14ac:dyDescent="0.25">
      <c r="A36" s="67"/>
      <c r="B36" s="106" t="s">
        <v>273</v>
      </c>
      <c r="C36" s="106"/>
      <c r="D36" s="106"/>
      <c r="E36" s="106"/>
      <c r="F36" s="106"/>
      <c r="G36" s="106"/>
      <c r="H36" s="106"/>
      <c r="I36" s="75">
        <v>5.5</v>
      </c>
      <c r="J36" s="75">
        <v>7</v>
      </c>
      <c r="K36" s="75">
        <v>6.1</v>
      </c>
      <c r="L36" s="67"/>
      <c r="M36" s="23"/>
      <c r="N36" s="23" t="s">
        <v>273</v>
      </c>
      <c r="O36" s="29"/>
    </row>
    <row r="37" spans="1:15" s="22" customFormat="1" ht="12.5" x14ac:dyDescent="0.25">
      <c r="A37" s="67"/>
      <c r="B37" s="106" t="s">
        <v>282</v>
      </c>
      <c r="C37" s="106"/>
      <c r="D37" s="106"/>
      <c r="E37" s="106"/>
      <c r="F37" s="106"/>
      <c r="G37" s="106"/>
      <c r="H37" s="106"/>
      <c r="I37" s="75">
        <v>1.8</v>
      </c>
      <c r="J37" s="75">
        <v>2.4</v>
      </c>
      <c r="K37" s="75">
        <v>2.2999999999999998</v>
      </c>
      <c r="L37" s="67"/>
      <c r="M37" s="23"/>
      <c r="N37" s="23" t="s">
        <v>282</v>
      </c>
      <c r="O37" s="29"/>
    </row>
    <row r="38" spans="1:15" s="22" customFormat="1" ht="12.5" x14ac:dyDescent="0.25">
      <c r="A38" s="67"/>
      <c r="B38" s="106" t="s">
        <v>283</v>
      </c>
      <c r="C38" s="106"/>
      <c r="D38" s="106"/>
      <c r="E38" s="106"/>
      <c r="F38" s="106"/>
      <c r="G38" s="106"/>
      <c r="H38" s="106"/>
      <c r="I38" s="73">
        <v>3</v>
      </c>
      <c r="J38" s="73">
        <v>4</v>
      </c>
      <c r="K38" s="73">
        <v>3</v>
      </c>
      <c r="L38" s="67"/>
      <c r="M38" s="23"/>
      <c r="N38" s="23" t="s">
        <v>283</v>
      </c>
      <c r="O38" s="29"/>
    </row>
    <row r="39" spans="1:15" s="22" customFormat="1" ht="12.5" x14ac:dyDescent="0.25">
      <c r="A39" s="67"/>
      <c r="B39" s="67"/>
      <c r="C39" s="67"/>
      <c r="D39" s="67"/>
      <c r="E39" s="67"/>
      <c r="F39" s="67"/>
      <c r="G39" s="67"/>
      <c r="H39" s="67"/>
      <c r="I39" s="67"/>
      <c r="J39" s="67"/>
      <c r="K39" s="67"/>
      <c r="L39" s="67"/>
      <c r="M39" s="23"/>
      <c r="N39" s="23"/>
      <c r="O39" s="29"/>
    </row>
    <row r="40" spans="1:15" s="25" customFormat="1" x14ac:dyDescent="0.3">
      <c r="A40" s="68"/>
      <c r="B40" s="107" t="s">
        <v>284</v>
      </c>
      <c r="C40" s="107"/>
      <c r="D40" s="107"/>
      <c r="E40" s="107"/>
      <c r="F40" s="107"/>
      <c r="G40" s="107"/>
      <c r="H40" s="107"/>
      <c r="I40" s="107"/>
      <c r="J40" s="107"/>
      <c r="K40" s="107"/>
      <c r="L40" s="68"/>
      <c r="M40" s="26"/>
      <c r="N40" s="26"/>
      <c r="O40" s="30"/>
    </row>
    <row r="41" spans="1:15" s="22" customFormat="1" ht="12.5" x14ac:dyDescent="0.25">
      <c r="A41" s="67"/>
      <c r="B41" s="67"/>
      <c r="C41" s="67"/>
      <c r="D41" s="67"/>
      <c r="E41" s="67"/>
      <c r="F41" s="67"/>
      <c r="G41" s="67"/>
      <c r="H41" s="67"/>
      <c r="I41" s="67"/>
      <c r="J41" s="67"/>
      <c r="K41" s="67"/>
      <c r="L41" s="67"/>
      <c r="M41" s="23"/>
      <c r="N41" s="23"/>
      <c r="O41" s="29"/>
    </row>
    <row r="42" spans="1:15" s="70" customFormat="1" x14ac:dyDescent="0.3">
      <c r="A42" s="69"/>
      <c r="B42" s="69"/>
      <c r="C42" s="69"/>
      <c r="D42" s="69"/>
      <c r="E42" s="69"/>
      <c r="F42" s="69"/>
      <c r="G42" s="69"/>
      <c r="H42" s="69"/>
      <c r="I42" s="108" t="s">
        <v>419</v>
      </c>
      <c r="J42" s="108"/>
      <c r="K42" s="108"/>
      <c r="L42" s="69"/>
    </row>
    <row r="43" spans="1:15" s="70" customFormat="1" x14ac:dyDescent="0.3">
      <c r="A43" s="69"/>
      <c r="B43" s="69"/>
      <c r="C43" s="69"/>
      <c r="D43" s="69"/>
      <c r="E43" s="69"/>
      <c r="F43" s="69"/>
      <c r="G43" s="69"/>
      <c r="H43" s="69"/>
      <c r="I43" s="85" t="s">
        <v>357</v>
      </c>
      <c r="J43" s="85" t="s">
        <v>358</v>
      </c>
      <c r="K43" s="85" t="s">
        <v>359</v>
      </c>
      <c r="L43" s="69"/>
    </row>
    <row r="44" spans="1:15" s="22" customFormat="1" ht="12.5" x14ac:dyDescent="0.25">
      <c r="A44" s="67"/>
      <c r="B44" s="106" t="s">
        <v>285</v>
      </c>
      <c r="C44" s="106"/>
      <c r="D44" s="106"/>
      <c r="E44" s="106"/>
      <c r="F44" s="106"/>
      <c r="G44" s="106"/>
      <c r="H44" s="106"/>
      <c r="I44" s="75">
        <v>89.9</v>
      </c>
      <c r="J44" s="75">
        <v>87.7</v>
      </c>
      <c r="K44" s="75">
        <v>88.1</v>
      </c>
      <c r="L44" s="67"/>
      <c r="M44" s="23"/>
      <c r="N44" s="23" t="s">
        <v>285</v>
      </c>
      <c r="O44" s="29"/>
    </row>
    <row r="45" spans="1:15" s="22" customFormat="1" ht="12.5" x14ac:dyDescent="0.25">
      <c r="A45" s="67"/>
      <c r="B45" s="106" t="s">
        <v>286</v>
      </c>
      <c r="C45" s="106"/>
      <c r="D45" s="106"/>
      <c r="E45" s="106"/>
      <c r="F45" s="106"/>
      <c r="G45" s="106"/>
      <c r="H45" s="106"/>
      <c r="I45" s="75">
        <v>1.4</v>
      </c>
      <c r="J45" s="75">
        <v>1.8</v>
      </c>
      <c r="K45" s="75">
        <v>1.7</v>
      </c>
      <c r="L45" s="67"/>
      <c r="M45" s="23"/>
      <c r="N45" s="23" t="s">
        <v>286</v>
      </c>
      <c r="O45" s="29"/>
    </row>
    <row r="46" spans="1:15" s="22" customFormat="1" ht="12.5" x14ac:dyDescent="0.25">
      <c r="A46" s="67"/>
      <c r="B46" s="106" t="s">
        <v>287</v>
      </c>
      <c r="C46" s="106"/>
      <c r="D46" s="106"/>
      <c r="E46" s="106"/>
      <c r="F46" s="106"/>
      <c r="G46" s="106"/>
      <c r="H46" s="106"/>
      <c r="I46" s="75">
        <v>4.8</v>
      </c>
      <c r="J46" s="75">
        <v>5.7</v>
      </c>
      <c r="K46" s="75">
        <v>5.5</v>
      </c>
      <c r="L46" s="67"/>
      <c r="M46" s="23"/>
      <c r="N46" s="23" t="s">
        <v>287</v>
      </c>
      <c r="O46" s="29"/>
    </row>
    <row r="47" spans="1:15" s="22" customFormat="1" ht="12.5" x14ac:dyDescent="0.25">
      <c r="A47" s="67"/>
      <c r="B47" s="106" t="s">
        <v>288</v>
      </c>
      <c r="C47" s="106"/>
      <c r="D47" s="106"/>
      <c r="E47" s="106"/>
      <c r="F47" s="106"/>
      <c r="G47" s="106"/>
      <c r="H47" s="106"/>
      <c r="I47" s="75">
        <v>2.2999999999999998</v>
      </c>
      <c r="J47" s="75">
        <v>2.8</v>
      </c>
      <c r="K47" s="75">
        <v>2.8</v>
      </c>
      <c r="L47" s="67"/>
      <c r="M47" s="23"/>
      <c r="N47" s="23" t="s">
        <v>288</v>
      </c>
      <c r="O47" s="29"/>
    </row>
    <row r="48" spans="1:15" s="22" customFormat="1" ht="12.5" x14ac:dyDescent="0.25">
      <c r="A48" s="67"/>
      <c r="B48" s="106" t="s">
        <v>289</v>
      </c>
      <c r="C48" s="106"/>
      <c r="D48" s="106"/>
      <c r="E48" s="106"/>
      <c r="F48" s="106"/>
      <c r="G48" s="106"/>
      <c r="H48" s="106"/>
      <c r="I48" s="75">
        <v>1.5</v>
      </c>
      <c r="J48" s="75">
        <v>2</v>
      </c>
      <c r="K48" s="75">
        <v>1.9</v>
      </c>
      <c r="L48" s="67"/>
      <c r="M48" s="23"/>
      <c r="N48" s="23" t="s">
        <v>289</v>
      </c>
      <c r="O48" s="29"/>
    </row>
    <row r="49" spans="1:15" s="22" customFormat="1" ht="12.5" x14ac:dyDescent="0.25">
      <c r="A49" s="67"/>
      <c r="B49" s="106" t="s">
        <v>290</v>
      </c>
      <c r="C49" s="106"/>
      <c r="D49" s="106"/>
      <c r="E49" s="106"/>
      <c r="F49" s="106"/>
      <c r="G49" s="106"/>
      <c r="H49" s="106"/>
      <c r="I49" s="73">
        <v>0</v>
      </c>
      <c r="J49" s="73">
        <v>0</v>
      </c>
      <c r="K49" s="73">
        <v>0</v>
      </c>
      <c r="L49" s="67"/>
      <c r="M49" s="23"/>
      <c r="N49" s="23" t="s">
        <v>290</v>
      </c>
      <c r="O49" s="29"/>
    </row>
    <row r="50" spans="1:15" s="22" customFormat="1" ht="12.5" x14ac:dyDescent="0.25">
      <c r="A50" s="67"/>
      <c r="B50" s="67"/>
      <c r="C50" s="67"/>
      <c r="D50" s="67"/>
      <c r="E50" s="67"/>
      <c r="F50" s="67"/>
      <c r="G50" s="67"/>
      <c r="H50" s="67"/>
      <c r="I50" s="67"/>
      <c r="J50" s="67"/>
      <c r="K50" s="67"/>
      <c r="L50" s="67"/>
      <c r="M50" s="23"/>
      <c r="N50" s="23"/>
      <c r="O50" s="29"/>
    </row>
    <row r="51" spans="1:15" s="25" customFormat="1" x14ac:dyDescent="0.3">
      <c r="A51" s="68"/>
      <c r="B51" s="107" t="s">
        <v>291</v>
      </c>
      <c r="C51" s="107"/>
      <c r="D51" s="107"/>
      <c r="E51" s="107"/>
      <c r="F51" s="107"/>
      <c r="G51" s="107"/>
      <c r="H51" s="107"/>
      <c r="I51" s="107"/>
      <c r="J51" s="107"/>
      <c r="K51" s="107"/>
      <c r="L51" s="68"/>
      <c r="M51" s="26"/>
      <c r="N51" s="26"/>
      <c r="O51" s="30"/>
    </row>
    <row r="52" spans="1:15" s="22" customFormat="1" ht="12.5" x14ac:dyDescent="0.25">
      <c r="A52" s="67"/>
      <c r="B52" s="67"/>
      <c r="C52" s="67"/>
      <c r="D52" s="67"/>
      <c r="E52" s="67"/>
      <c r="F52" s="67"/>
      <c r="G52" s="67"/>
      <c r="H52" s="67"/>
      <c r="I52" s="67"/>
      <c r="J52" s="67"/>
      <c r="K52" s="67"/>
      <c r="L52" s="67"/>
      <c r="M52" s="23"/>
      <c r="N52" s="23"/>
      <c r="O52" s="29"/>
    </row>
    <row r="53" spans="1:15" s="70" customFormat="1" x14ac:dyDescent="0.3">
      <c r="A53" s="69"/>
      <c r="B53" s="69"/>
      <c r="C53" s="69"/>
      <c r="D53" s="69"/>
      <c r="E53" s="69"/>
      <c r="F53" s="69"/>
      <c r="G53" s="69"/>
      <c r="H53" s="69"/>
      <c r="I53" s="108" t="s">
        <v>419</v>
      </c>
      <c r="J53" s="108"/>
      <c r="K53" s="108"/>
      <c r="L53" s="69"/>
    </row>
    <row r="54" spans="1:15" s="70" customFormat="1" x14ac:dyDescent="0.3">
      <c r="A54" s="69"/>
      <c r="B54" s="69"/>
      <c r="C54" s="69"/>
      <c r="D54" s="69"/>
      <c r="E54" s="69"/>
      <c r="F54" s="69"/>
      <c r="G54" s="69"/>
      <c r="H54" s="69"/>
      <c r="I54" s="85" t="s">
        <v>357</v>
      </c>
      <c r="J54" s="85" t="s">
        <v>358</v>
      </c>
      <c r="K54" s="85" t="s">
        <v>359</v>
      </c>
      <c r="L54" s="69"/>
    </row>
    <row r="55" spans="1:15" s="22" customFormat="1" ht="12.5" x14ac:dyDescent="0.25">
      <c r="A55" s="67"/>
      <c r="B55" s="106" t="s">
        <v>285</v>
      </c>
      <c r="C55" s="106"/>
      <c r="D55" s="106"/>
      <c r="E55" s="106"/>
      <c r="F55" s="106"/>
      <c r="G55" s="106"/>
      <c r="H55" s="106"/>
      <c r="I55" s="75">
        <v>17.7</v>
      </c>
      <c r="J55" s="75">
        <v>13.2</v>
      </c>
      <c r="K55" s="75">
        <v>18.3</v>
      </c>
      <c r="L55" s="67"/>
      <c r="M55" s="23"/>
      <c r="N55" s="23" t="s">
        <v>285</v>
      </c>
      <c r="O55" s="29"/>
    </row>
    <row r="56" spans="1:15" s="22" customFormat="1" ht="12.5" x14ac:dyDescent="0.25">
      <c r="A56" s="67"/>
      <c r="B56" s="106" t="s">
        <v>286</v>
      </c>
      <c r="C56" s="106"/>
      <c r="D56" s="106"/>
      <c r="E56" s="106"/>
      <c r="F56" s="106"/>
      <c r="G56" s="106"/>
      <c r="H56" s="106"/>
      <c r="I56" s="75">
        <v>11.1</v>
      </c>
      <c r="J56" s="75">
        <v>13</v>
      </c>
      <c r="K56" s="75">
        <v>11.9</v>
      </c>
      <c r="L56" s="67"/>
      <c r="M56" s="23"/>
      <c r="N56" s="23" t="s">
        <v>286</v>
      </c>
      <c r="O56" s="29"/>
    </row>
    <row r="57" spans="1:15" s="22" customFormat="1" ht="12.5" x14ac:dyDescent="0.25">
      <c r="A57" s="67"/>
      <c r="B57" s="106" t="s">
        <v>287</v>
      </c>
      <c r="C57" s="106"/>
      <c r="D57" s="106"/>
      <c r="E57" s="106"/>
      <c r="F57" s="106"/>
      <c r="G57" s="106"/>
      <c r="H57" s="106"/>
      <c r="I57" s="75">
        <v>52.4</v>
      </c>
      <c r="J57" s="75">
        <v>55.9</v>
      </c>
      <c r="K57" s="75">
        <v>50.2</v>
      </c>
      <c r="L57" s="67"/>
      <c r="M57" s="23"/>
      <c r="N57" s="23" t="s">
        <v>287</v>
      </c>
      <c r="O57" s="29"/>
    </row>
    <row r="58" spans="1:15" s="22" customFormat="1" ht="12.5" x14ac:dyDescent="0.25">
      <c r="A58" s="67"/>
      <c r="B58" s="106" t="s">
        <v>288</v>
      </c>
      <c r="C58" s="106"/>
      <c r="D58" s="106"/>
      <c r="E58" s="106"/>
      <c r="F58" s="106"/>
      <c r="G58" s="106"/>
      <c r="H58" s="106"/>
      <c r="I58" s="75">
        <v>16.899999999999999</v>
      </c>
      <c r="J58" s="75">
        <v>15.9</v>
      </c>
      <c r="K58" s="75">
        <v>17.2</v>
      </c>
      <c r="L58" s="67"/>
      <c r="M58" s="23"/>
      <c r="N58" s="23" t="s">
        <v>288</v>
      </c>
      <c r="O58" s="29"/>
    </row>
    <row r="59" spans="1:15" s="22" customFormat="1" ht="12.5" x14ac:dyDescent="0.25">
      <c r="A59" s="67"/>
      <c r="B59" s="106" t="s">
        <v>289</v>
      </c>
      <c r="C59" s="106"/>
      <c r="D59" s="106"/>
      <c r="E59" s="106"/>
      <c r="F59" s="106"/>
      <c r="G59" s="106"/>
      <c r="H59" s="106"/>
      <c r="I59" s="75">
        <v>1.9</v>
      </c>
      <c r="J59" s="75">
        <v>2</v>
      </c>
      <c r="K59" s="75">
        <v>2.2999999999999998</v>
      </c>
      <c r="L59" s="67"/>
      <c r="M59" s="23"/>
      <c r="N59" s="23" t="s">
        <v>289</v>
      </c>
      <c r="O59" s="29"/>
    </row>
    <row r="60" spans="1:15" s="22" customFormat="1" ht="12.5" x14ac:dyDescent="0.25">
      <c r="A60" s="67"/>
      <c r="B60" s="106" t="s">
        <v>292</v>
      </c>
      <c r="C60" s="106"/>
      <c r="D60" s="106"/>
      <c r="E60" s="106"/>
      <c r="F60" s="106"/>
      <c r="G60" s="106"/>
      <c r="H60" s="106"/>
      <c r="I60" s="73">
        <v>1</v>
      </c>
      <c r="J60" s="73">
        <v>1</v>
      </c>
      <c r="K60" s="73">
        <v>1</v>
      </c>
      <c r="L60" s="67"/>
      <c r="M60" s="23"/>
      <c r="N60" s="23" t="s">
        <v>292</v>
      </c>
      <c r="O60" s="29"/>
    </row>
    <row r="61" spans="1:15" s="22" customFormat="1" ht="12.5" x14ac:dyDescent="0.25">
      <c r="A61" s="67"/>
      <c r="B61" s="67"/>
      <c r="C61" s="67"/>
      <c r="D61" s="67"/>
      <c r="E61" s="67"/>
      <c r="F61" s="67"/>
      <c r="G61" s="67"/>
      <c r="H61" s="67"/>
      <c r="I61" s="67"/>
      <c r="J61" s="67"/>
      <c r="K61" s="67"/>
      <c r="L61" s="67"/>
      <c r="M61" s="23"/>
      <c r="N61" s="23"/>
      <c r="O61" s="29"/>
    </row>
    <row r="62" spans="1:15" s="25" customFormat="1" x14ac:dyDescent="0.3">
      <c r="A62" s="68"/>
      <c r="B62" s="107" t="s">
        <v>34</v>
      </c>
      <c r="C62" s="107"/>
      <c r="D62" s="107"/>
      <c r="E62" s="107"/>
      <c r="F62" s="107"/>
      <c r="G62" s="107"/>
      <c r="H62" s="107"/>
      <c r="I62" s="107"/>
      <c r="J62" s="107"/>
      <c r="K62" s="107"/>
      <c r="L62" s="68"/>
      <c r="M62" s="26"/>
      <c r="N62" s="26"/>
      <c r="O62" s="30"/>
    </row>
    <row r="63" spans="1:15" s="22" customFormat="1" ht="12.5" x14ac:dyDescent="0.25">
      <c r="A63" s="67"/>
      <c r="B63" s="67"/>
      <c r="C63" s="67"/>
      <c r="D63" s="67"/>
      <c r="E63" s="67"/>
      <c r="F63" s="67"/>
      <c r="G63" s="67"/>
      <c r="H63" s="67"/>
      <c r="I63" s="67"/>
      <c r="J63" s="67"/>
      <c r="K63" s="67"/>
      <c r="L63" s="67"/>
      <c r="M63" s="23"/>
      <c r="N63" s="23"/>
      <c r="O63" s="29"/>
    </row>
    <row r="64" spans="1:15" s="70" customFormat="1" x14ac:dyDescent="0.3">
      <c r="A64" s="69"/>
      <c r="B64" s="69"/>
      <c r="C64" s="69"/>
      <c r="D64" s="69"/>
      <c r="E64" s="69"/>
      <c r="F64" s="69"/>
      <c r="G64" s="69"/>
      <c r="H64" s="69"/>
      <c r="I64" s="108" t="s">
        <v>419</v>
      </c>
      <c r="J64" s="108"/>
      <c r="K64" s="108"/>
      <c r="L64" s="69"/>
    </row>
    <row r="65" spans="1:15" s="70" customFormat="1" x14ac:dyDescent="0.3">
      <c r="A65" s="69"/>
      <c r="B65" s="69"/>
      <c r="C65" s="69"/>
      <c r="D65" s="69"/>
      <c r="E65" s="69"/>
      <c r="F65" s="69"/>
      <c r="G65" s="69"/>
      <c r="H65" s="69"/>
      <c r="I65" s="85" t="s">
        <v>357</v>
      </c>
      <c r="J65" s="85" t="s">
        <v>358</v>
      </c>
      <c r="K65" s="85" t="s">
        <v>359</v>
      </c>
      <c r="L65" s="69"/>
    </row>
    <row r="66" spans="1:15" s="22" customFormat="1" ht="12.5" x14ac:dyDescent="0.25">
      <c r="A66" s="67"/>
      <c r="B66" s="106" t="s">
        <v>285</v>
      </c>
      <c r="C66" s="106"/>
      <c r="D66" s="106"/>
      <c r="E66" s="106"/>
      <c r="F66" s="106"/>
      <c r="G66" s="106"/>
      <c r="H66" s="106"/>
      <c r="I66" s="75">
        <v>32.200000000000003</v>
      </c>
      <c r="J66" s="75">
        <v>16.5</v>
      </c>
      <c r="K66" s="75">
        <v>38.200000000000003</v>
      </c>
      <c r="L66" s="67"/>
      <c r="M66" s="23"/>
      <c r="N66" s="23" t="s">
        <v>285</v>
      </c>
      <c r="O66" s="29"/>
    </row>
    <row r="67" spans="1:15" s="22" customFormat="1" ht="12.5" x14ac:dyDescent="0.25">
      <c r="A67" s="67"/>
      <c r="B67" s="106" t="s">
        <v>286</v>
      </c>
      <c r="C67" s="106"/>
      <c r="D67" s="106"/>
      <c r="E67" s="106"/>
      <c r="F67" s="106"/>
      <c r="G67" s="106"/>
      <c r="H67" s="106"/>
      <c r="I67" s="75">
        <v>0.9</v>
      </c>
      <c r="J67" s="75">
        <v>1.5</v>
      </c>
      <c r="K67" s="75">
        <v>0.9</v>
      </c>
      <c r="L67" s="67"/>
      <c r="M67" s="23"/>
      <c r="N67" s="23" t="s">
        <v>286</v>
      </c>
      <c r="O67" s="29"/>
    </row>
    <row r="68" spans="1:15" s="22" customFormat="1" ht="12.5" x14ac:dyDescent="0.25">
      <c r="A68" s="67"/>
      <c r="B68" s="106" t="s">
        <v>287</v>
      </c>
      <c r="C68" s="106"/>
      <c r="D68" s="106"/>
      <c r="E68" s="106"/>
      <c r="F68" s="106"/>
      <c r="G68" s="106"/>
      <c r="H68" s="106"/>
      <c r="I68" s="75">
        <v>12</v>
      </c>
      <c r="J68" s="75">
        <v>15.6</v>
      </c>
      <c r="K68" s="75">
        <v>10.5</v>
      </c>
      <c r="L68" s="67"/>
      <c r="M68" s="23"/>
      <c r="N68" s="23" t="s">
        <v>287</v>
      </c>
      <c r="O68" s="29"/>
    </row>
    <row r="69" spans="1:15" s="22" customFormat="1" ht="12.5" x14ac:dyDescent="0.25">
      <c r="A69" s="67"/>
      <c r="B69" s="106" t="s">
        <v>288</v>
      </c>
      <c r="C69" s="106"/>
      <c r="D69" s="106"/>
      <c r="E69" s="106"/>
      <c r="F69" s="106"/>
      <c r="G69" s="106"/>
      <c r="H69" s="106"/>
      <c r="I69" s="75">
        <v>18.8</v>
      </c>
      <c r="J69" s="75">
        <v>24</v>
      </c>
      <c r="K69" s="75">
        <v>17</v>
      </c>
      <c r="L69" s="67"/>
      <c r="M69" s="23"/>
      <c r="N69" s="23" t="s">
        <v>288</v>
      </c>
      <c r="O69" s="29"/>
    </row>
    <row r="70" spans="1:15" s="22" customFormat="1" ht="12.5" x14ac:dyDescent="0.25">
      <c r="A70" s="67"/>
      <c r="B70" s="106" t="s">
        <v>289</v>
      </c>
      <c r="C70" s="106"/>
      <c r="D70" s="106"/>
      <c r="E70" s="106"/>
      <c r="F70" s="106"/>
      <c r="G70" s="106"/>
      <c r="H70" s="106"/>
      <c r="I70" s="75">
        <v>36.1</v>
      </c>
      <c r="J70" s="75">
        <v>42.5</v>
      </c>
      <c r="K70" s="75">
        <v>33.4</v>
      </c>
      <c r="L70" s="67"/>
      <c r="M70" s="23"/>
      <c r="N70" s="23" t="s">
        <v>289</v>
      </c>
      <c r="O70" s="29"/>
    </row>
    <row r="71" spans="1:15" s="22" customFormat="1" ht="12.5" x14ac:dyDescent="0.25">
      <c r="A71" s="67"/>
      <c r="B71" s="106" t="s">
        <v>293</v>
      </c>
      <c r="C71" s="106"/>
      <c r="D71" s="106"/>
      <c r="E71" s="106"/>
      <c r="F71" s="106"/>
      <c r="G71" s="106"/>
      <c r="H71" s="106"/>
      <c r="I71" s="73">
        <v>2</v>
      </c>
      <c r="J71" s="73">
        <v>2</v>
      </c>
      <c r="K71" s="73">
        <v>2</v>
      </c>
      <c r="L71" s="67"/>
      <c r="M71" s="23"/>
      <c r="N71" s="23" t="s">
        <v>293</v>
      </c>
      <c r="O71" s="29"/>
    </row>
    <row r="72" spans="1:15" s="22" customFormat="1" ht="12.5" x14ac:dyDescent="0.25">
      <c r="A72" s="67"/>
      <c r="B72" s="67"/>
      <c r="C72" s="67"/>
      <c r="D72" s="67"/>
      <c r="E72" s="67"/>
      <c r="F72" s="67"/>
      <c r="G72" s="67"/>
      <c r="H72" s="67"/>
      <c r="I72" s="67"/>
      <c r="J72" s="67"/>
      <c r="K72" s="67"/>
      <c r="L72" s="67"/>
      <c r="M72" s="23"/>
      <c r="N72" s="23"/>
      <c r="O72" s="29"/>
    </row>
    <row r="73" spans="1:15" s="25" customFormat="1" x14ac:dyDescent="0.3">
      <c r="A73" s="68"/>
      <c r="B73" s="107" t="s">
        <v>26</v>
      </c>
      <c r="C73" s="107"/>
      <c r="D73" s="107"/>
      <c r="E73" s="107"/>
      <c r="F73" s="107"/>
      <c r="G73" s="107"/>
      <c r="H73" s="107"/>
      <c r="I73" s="107"/>
      <c r="J73" s="107"/>
      <c r="K73" s="107"/>
      <c r="L73" s="68"/>
      <c r="M73" s="26"/>
      <c r="N73" s="26"/>
      <c r="O73" s="30"/>
    </row>
    <row r="74" spans="1:15" s="22" customFormat="1" ht="12.5" x14ac:dyDescent="0.25">
      <c r="A74" s="67"/>
      <c r="B74" s="67"/>
      <c r="C74" s="67"/>
      <c r="D74" s="67"/>
      <c r="E74" s="67"/>
      <c r="F74" s="67"/>
      <c r="G74" s="67"/>
      <c r="H74" s="67"/>
      <c r="I74" s="67"/>
      <c r="J74" s="67"/>
      <c r="K74" s="67"/>
      <c r="L74" s="67"/>
      <c r="M74" s="23"/>
      <c r="N74" s="23"/>
      <c r="O74" s="29"/>
    </row>
    <row r="75" spans="1:15" s="70" customFormat="1" x14ac:dyDescent="0.3">
      <c r="A75" s="69"/>
      <c r="B75" s="69"/>
      <c r="C75" s="69"/>
      <c r="D75" s="69"/>
      <c r="E75" s="69"/>
      <c r="F75" s="69"/>
      <c r="G75" s="69"/>
      <c r="H75" s="69"/>
      <c r="I75" s="108" t="s">
        <v>419</v>
      </c>
      <c r="J75" s="108"/>
      <c r="K75" s="108"/>
      <c r="L75" s="69"/>
    </row>
    <row r="76" spans="1:15" s="70" customFormat="1" x14ac:dyDescent="0.3">
      <c r="A76" s="69"/>
      <c r="B76" s="69"/>
      <c r="C76" s="69"/>
      <c r="D76" s="69"/>
      <c r="E76" s="69"/>
      <c r="F76" s="69"/>
      <c r="G76" s="69"/>
      <c r="H76" s="69"/>
      <c r="I76" s="85">
        <v>2019</v>
      </c>
      <c r="J76" s="85">
        <v>2020</v>
      </c>
      <c r="K76" s="85">
        <v>2021</v>
      </c>
      <c r="L76" s="69"/>
    </row>
    <row r="77" spans="1:15" s="22" customFormat="1" ht="12.5" x14ac:dyDescent="0.25">
      <c r="A77" s="67"/>
      <c r="B77" s="106" t="s">
        <v>27</v>
      </c>
      <c r="C77" s="106"/>
      <c r="D77" s="106"/>
      <c r="E77" s="106"/>
      <c r="F77" s="106"/>
      <c r="G77" s="106"/>
      <c r="H77" s="106"/>
      <c r="I77" s="73">
        <v>12475</v>
      </c>
      <c r="J77" s="73">
        <v>11451</v>
      </c>
      <c r="K77" s="73">
        <v>11196</v>
      </c>
      <c r="L77" s="67"/>
      <c r="M77" s="23"/>
      <c r="N77" s="23" t="s">
        <v>27</v>
      </c>
      <c r="O77" s="29"/>
    </row>
    <row r="78" spans="1:15" s="22" customFormat="1" ht="12.75"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RF6zXy6u3HMSavel/PDMtSd91+xMKtV34rxkpdgcGXhqD5s5m/mAFFxWcIXV5yGOeqjaOhn+RTUjuDLHB357g==" saltValue="gMuopbSVXDL4pnr2qXBR1g==" spinCount="100000" sheet="1" objects="1" scenarios="1"/>
  <mergeCells count="55">
    <mergeCell ref="B16:H16"/>
    <mergeCell ref="A1:B2"/>
    <mergeCell ref="C1:J1"/>
    <mergeCell ref="C2:K2"/>
    <mergeCell ref="B5:K5"/>
    <mergeCell ref="B7:K7"/>
    <mergeCell ref="I9:K9"/>
    <mergeCell ref="B11:H11"/>
    <mergeCell ref="B12:H12"/>
    <mergeCell ref="B13:H13"/>
    <mergeCell ref="B14:H14"/>
    <mergeCell ref="B15:H15"/>
    <mergeCell ref="B34:H34"/>
    <mergeCell ref="B18:K18"/>
    <mergeCell ref="I20:K20"/>
    <mergeCell ref="B22:H22"/>
    <mergeCell ref="B23:H23"/>
    <mergeCell ref="B24:H24"/>
    <mergeCell ref="B25:H25"/>
    <mergeCell ref="B26:H26"/>
    <mergeCell ref="B27:H27"/>
    <mergeCell ref="B29:K29"/>
    <mergeCell ref="I31:K31"/>
    <mergeCell ref="B33:H33"/>
    <mergeCell ref="B49:H49"/>
    <mergeCell ref="B35:H35"/>
    <mergeCell ref="B36:H36"/>
    <mergeCell ref="B37:H37"/>
    <mergeCell ref="B38:H38"/>
    <mergeCell ref="B40:K40"/>
    <mergeCell ref="I42:K42"/>
    <mergeCell ref="B44:H44"/>
    <mergeCell ref="B45:H45"/>
    <mergeCell ref="B46:H46"/>
    <mergeCell ref="B47:H47"/>
    <mergeCell ref="B48:H48"/>
    <mergeCell ref="B67:H67"/>
    <mergeCell ref="B51:K51"/>
    <mergeCell ref="I53:K53"/>
    <mergeCell ref="B55:H55"/>
    <mergeCell ref="B56:H56"/>
    <mergeCell ref="B57:H57"/>
    <mergeCell ref="B58:H58"/>
    <mergeCell ref="B59:H59"/>
    <mergeCell ref="B60:H60"/>
    <mergeCell ref="B62:K62"/>
    <mergeCell ref="I64:K64"/>
    <mergeCell ref="B66:H66"/>
    <mergeCell ref="B77:H77"/>
    <mergeCell ref="B68:H68"/>
    <mergeCell ref="B69:H69"/>
    <mergeCell ref="B70:H70"/>
    <mergeCell ref="B71:H71"/>
    <mergeCell ref="B73:K73"/>
    <mergeCell ref="I75:K75"/>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9A6E-BC1D-4EDD-BF31-05D8884561A8}">
  <sheetPr codeName="Sheet24"/>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428</v>
      </c>
      <c r="B1" s="109"/>
      <c r="C1" s="110" t="s">
        <v>183</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ht="52" x14ac:dyDescent="0.3">
      <c r="A5" s="68"/>
      <c r="B5" s="107" t="s">
        <v>406</v>
      </c>
      <c r="C5" s="107"/>
      <c r="D5" s="107"/>
      <c r="E5" s="107"/>
      <c r="F5" s="107"/>
      <c r="G5" s="107"/>
      <c r="H5" s="107"/>
      <c r="I5" s="107"/>
      <c r="J5" s="107"/>
      <c r="K5" s="107"/>
      <c r="L5" s="68"/>
      <c r="M5" s="26" t="s">
        <v>406</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367</v>
      </c>
      <c r="F7" s="115"/>
      <c r="G7" s="115"/>
      <c r="H7" s="115"/>
      <c r="I7" s="67"/>
      <c r="J7" s="67"/>
      <c r="K7" s="67"/>
      <c r="L7" s="67"/>
      <c r="M7" s="23"/>
      <c r="N7" s="23"/>
      <c r="O7" s="29"/>
    </row>
    <row r="8" spans="1:15" s="22" customFormat="1" ht="29" customHeight="1" x14ac:dyDescent="0.3">
      <c r="A8" s="67"/>
      <c r="B8" s="116" t="s">
        <v>23</v>
      </c>
      <c r="C8" s="116"/>
      <c r="D8" s="76" t="s">
        <v>368</v>
      </c>
      <c r="E8" s="76" t="s">
        <v>46</v>
      </c>
      <c r="F8" s="76" t="s">
        <v>295</v>
      </c>
      <c r="G8" s="76" t="s">
        <v>47</v>
      </c>
      <c r="H8" s="76" t="s">
        <v>296</v>
      </c>
      <c r="I8" s="76" t="s">
        <v>22</v>
      </c>
      <c r="J8" s="67"/>
      <c r="K8" s="67"/>
      <c r="L8" s="67"/>
      <c r="M8" s="23"/>
      <c r="N8" s="23"/>
      <c r="O8" s="29"/>
    </row>
    <row r="9" spans="1:15" s="22" customFormat="1" ht="12.5" x14ac:dyDescent="0.25">
      <c r="A9" s="67"/>
      <c r="B9" s="111" t="s">
        <v>294</v>
      </c>
      <c r="C9" s="112"/>
      <c r="D9" s="112"/>
      <c r="E9" s="112"/>
      <c r="F9" s="112"/>
      <c r="G9" s="112"/>
      <c r="H9" s="112"/>
      <c r="I9" s="113"/>
      <c r="J9" s="67"/>
      <c r="K9" s="67"/>
      <c r="L9" s="67"/>
      <c r="M9" s="23" t="s">
        <v>294</v>
      </c>
      <c r="N9" s="23"/>
      <c r="O9" s="29"/>
    </row>
    <row r="10" spans="1:15" s="22" customFormat="1" ht="12.5" x14ac:dyDescent="0.25">
      <c r="A10" s="67"/>
      <c r="B10" s="114" t="s">
        <v>419</v>
      </c>
      <c r="C10" s="114"/>
      <c r="D10" s="77">
        <v>2021</v>
      </c>
      <c r="E10" s="75">
        <v>79.599999999999994</v>
      </c>
      <c r="F10" s="75">
        <v>12.9</v>
      </c>
      <c r="G10" s="75">
        <v>7</v>
      </c>
      <c r="H10" s="75">
        <v>0.5</v>
      </c>
      <c r="I10" s="73">
        <v>11517</v>
      </c>
      <c r="J10" s="67"/>
      <c r="K10" s="67"/>
      <c r="L10" s="67"/>
      <c r="M10" s="23"/>
      <c r="N10" s="23"/>
      <c r="O10" s="29"/>
    </row>
    <row r="11" spans="1:15" s="22" customFormat="1" ht="12.5" x14ac:dyDescent="0.25">
      <c r="A11" s="67"/>
      <c r="B11" s="114" t="s">
        <v>419</v>
      </c>
      <c r="C11" s="114"/>
      <c r="D11" s="77">
        <v>2020</v>
      </c>
      <c r="E11" s="75">
        <v>77.7</v>
      </c>
      <c r="F11" s="75">
        <v>13.8</v>
      </c>
      <c r="G11" s="75">
        <v>8.1999999999999993</v>
      </c>
      <c r="H11" s="75">
        <v>0.4</v>
      </c>
      <c r="I11" s="73">
        <v>11682</v>
      </c>
      <c r="J11" s="67"/>
      <c r="K11" s="67"/>
      <c r="L11" s="67"/>
      <c r="M11" s="23"/>
      <c r="N11" s="23"/>
      <c r="O11" s="29"/>
    </row>
    <row r="12" spans="1:15" s="25" customFormat="1" x14ac:dyDescent="0.25">
      <c r="A12" s="67"/>
      <c r="B12" s="114" t="s">
        <v>419</v>
      </c>
      <c r="C12" s="114"/>
      <c r="D12" s="77">
        <v>2019</v>
      </c>
      <c r="E12" s="75">
        <v>77</v>
      </c>
      <c r="F12" s="75">
        <v>14.6</v>
      </c>
      <c r="G12" s="75">
        <v>8.1</v>
      </c>
      <c r="H12" s="75">
        <v>0.4</v>
      </c>
      <c r="I12" s="73">
        <v>12708</v>
      </c>
      <c r="J12" s="67"/>
      <c r="K12" s="67"/>
      <c r="L12" s="67"/>
      <c r="M12" s="26"/>
      <c r="N12" s="26"/>
      <c r="O12" s="30"/>
    </row>
    <row r="13" spans="1:15" s="25" customFormat="1" x14ac:dyDescent="0.25">
      <c r="A13" s="67"/>
      <c r="B13" s="111" t="s">
        <v>297</v>
      </c>
      <c r="C13" s="112"/>
      <c r="D13" s="112"/>
      <c r="E13" s="112"/>
      <c r="F13" s="112"/>
      <c r="G13" s="112"/>
      <c r="H13" s="112"/>
      <c r="I13" s="113"/>
      <c r="J13" s="67"/>
      <c r="K13" s="67"/>
      <c r="L13" s="67"/>
      <c r="M13" s="26" t="s">
        <v>297</v>
      </c>
      <c r="N13" s="26"/>
      <c r="O13" s="30"/>
    </row>
    <row r="14" spans="1:15" s="25" customFormat="1" x14ac:dyDescent="0.25">
      <c r="A14" s="67"/>
      <c r="B14" s="114" t="s">
        <v>419</v>
      </c>
      <c r="C14" s="114"/>
      <c r="D14" s="77">
        <v>2021</v>
      </c>
      <c r="E14" s="75">
        <v>92.4</v>
      </c>
      <c r="F14" s="75">
        <v>4.9000000000000004</v>
      </c>
      <c r="G14" s="75">
        <v>2.5</v>
      </c>
      <c r="H14" s="75">
        <v>0.2</v>
      </c>
      <c r="I14" s="73">
        <v>11510</v>
      </c>
      <c r="J14" s="67"/>
      <c r="K14" s="67"/>
      <c r="L14" s="67"/>
      <c r="M14" s="26"/>
      <c r="N14" s="26"/>
      <c r="O14" s="30"/>
    </row>
    <row r="15" spans="1:15" s="22" customFormat="1" ht="12.5" x14ac:dyDescent="0.25">
      <c r="A15" s="67"/>
      <c r="B15" s="114" t="s">
        <v>419</v>
      </c>
      <c r="C15" s="114"/>
      <c r="D15" s="77">
        <v>2020</v>
      </c>
      <c r="E15" s="75">
        <v>92.2</v>
      </c>
      <c r="F15" s="75">
        <v>5.4</v>
      </c>
      <c r="G15" s="75">
        <v>2.1</v>
      </c>
      <c r="H15" s="75">
        <v>0.2</v>
      </c>
      <c r="I15" s="73">
        <v>11675</v>
      </c>
      <c r="J15" s="67"/>
      <c r="K15" s="67"/>
      <c r="L15" s="67"/>
      <c r="M15" s="23"/>
      <c r="N15" s="23"/>
      <c r="O15" s="29"/>
    </row>
    <row r="16" spans="1:15" s="22" customFormat="1" ht="12.5" x14ac:dyDescent="0.25">
      <c r="A16" s="67"/>
      <c r="B16" s="114" t="s">
        <v>419</v>
      </c>
      <c r="C16" s="114"/>
      <c r="D16" s="77">
        <v>2019</v>
      </c>
      <c r="E16" s="75">
        <v>91.7</v>
      </c>
      <c r="F16" s="75">
        <v>5.9</v>
      </c>
      <c r="G16" s="75">
        <v>2.2000000000000002</v>
      </c>
      <c r="H16" s="75">
        <v>0.2</v>
      </c>
      <c r="I16" s="73">
        <v>12696</v>
      </c>
      <c r="J16" s="67"/>
      <c r="K16" s="67"/>
      <c r="L16" s="67"/>
      <c r="M16" s="23"/>
      <c r="N16" s="23"/>
      <c r="O16" s="29"/>
    </row>
    <row r="17" spans="1:15" s="22" customFormat="1" ht="12.5" x14ac:dyDescent="0.25">
      <c r="A17" s="67"/>
      <c r="B17" s="111" t="s">
        <v>298</v>
      </c>
      <c r="C17" s="112"/>
      <c r="D17" s="112"/>
      <c r="E17" s="112"/>
      <c r="F17" s="112"/>
      <c r="G17" s="112"/>
      <c r="H17" s="112"/>
      <c r="I17" s="113"/>
      <c r="J17" s="67"/>
      <c r="K17" s="67"/>
      <c r="L17" s="67"/>
      <c r="M17" s="23" t="s">
        <v>298</v>
      </c>
      <c r="N17" s="23"/>
      <c r="O17" s="29"/>
    </row>
    <row r="18" spans="1:15" s="22" customFormat="1" ht="12.5" x14ac:dyDescent="0.25">
      <c r="A18" s="67"/>
      <c r="B18" s="114" t="s">
        <v>419</v>
      </c>
      <c r="C18" s="114"/>
      <c r="D18" s="77">
        <v>2021</v>
      </c>
      <c r="E18" s="75">
        <v>99.1</v>
      </c>
      <c r="F18" s="75">
        <v>0.6</v>
      </c>
      <c r="G18" s="75">
        <v>0.2</v>
      </c>
      <c r="H18" s="75">
        <v>0</v>
      </c>
      <c r="I18" s="73">
        <v>11503</v>
      </c>
      <c r="J18" s="67"/>
      <c r="K18" s="67"/>
      <c r="L18" s="67"/>
      <c r="M18" s="23"/>
      <c r="N18" s="23"/>
      <c r="O18" s="29"/>
    </row>
    <row r="19" spans="1:15" s="22" customFormat="1" ht="12.5" x14ac:dyDescent="0.25">
      <c r="A19" s="67"/>
      <c r="B19" s="114" t="s">
        <v>419</v>
      </c>
      <c r="C19" s="114"/>
      <c r="D19" s="77">
        <v>2020</v>
      </c>
      <c r="E19" s="75">
        <v>99.3</v>
      </c>
      <c r="F19" s="75">
        <v>0.5</v>
      </c>
      <c r="G19" s="75">
        <v>0.2</v>
      </c>
      <c r="H19" s="75">
        <v>0.1</v>
      </c>
      <c r="I19" s="73">
        <v>11671</v>
      </c>
      <c r="J19" s="67"/>
      <c r="K19" s="67"/>
      <c r="L19" s="67"/>
      <c r="M19" s="23"/>
      <c r="N19" s="23"/>
      <c r="O19" s="29"/>
    </row>
    <row r="20" spans="1:15" s="22" customFormat="1" ht="12.5" x14ac:dyDescent="0.25">
      <c r="A20" s="67"/>
      <c r="B20" s="114" t="s">
        <v>419</v>
      </c>
      <c r="C20" s="114"/>
      <c r="D20" s="77">
        <v>2019</v>
      </c>
      <c r="E20" s="75">
        <v>99.1</v>
      </c>
      <c r="F20" s="75">
        <v>0.6</v>
      </c>
      <c r="G20" s="75">
        <v>0.3</v>
      </c>
      <c r="H20" s="75">
        <v>0</v>
      </c>
      <c r="I20" s="73">
        <v>12698</v>
      </c>
      <c r="J20" s="67"/>
      <c r="K20" s="67"/>
      <c r="L20" s="67"/>
      <c r="M20" s="23"/>
      <c r="N20" s="23"/>
      <c r="O20" s="29"/>
    </row>
    <row r="21" spans="1:15" s="22" customFormat="1" ht="12.5" x14ac:dyDescent="0.25">
      <c r="A21" s="67"/>
      <c r="B21" s="111" t="s">
        <v>299</v>
      </c>
      <c r="C21" s="112"/>
      <c r="D21" s="112"/>
      <c r="E21" s="112"/>
      <c r="F21" s="112"/>
      <c r="G21" s="112"/>
      <c r="H21" s="112"/>
      <c r="I21" s="113"/>
      <c r="J21" s="67"/>
      <c r="K21" s="67"/>
      <c r="L21" s="67"/>
      <c r="M21" s="23" t="s">
        <v>299</v>
      </c>
      <c r="N21" s="23"/>
      <c r="O21" s="29"/>
    </row>
    <row r="22" spans="1:15" s="22" customFormat="1" ht="12.5" x14ac:dyDescent="0.25">
      <c r="A22" s="67"/>
      <c r="B22" s="114" t="s">
        <v>419</v>
      </c>
      <c r="C22" s="114"/>
      <c r="D22" s="77">
        <v>2021</v>
      </c>
      <c r="E22" s="75">
        <v>99.4</v>
      </c>
      <c r="F22" s="75">
        <v>0.3</v>
      </c>
      <c r="G22" s="75">
        <v>0.2</v>
      </c>
      <c r="H22" s="75">
        <v>0</v>
      </c>
      <c r="I22" s="73">
        <v>11510</v>
      </c>
      <c r="J22" s="67"/>
      <c r="K22" s="67"/>
      <c r="L22" s="67"/>
      <c r="M22" s="23"/>
      <c r="N22" s="23"/>
      <c r="O22" s="29"/>
    </row>
    <row r="23" spans="1:15" s="22" customFormat="1" ht="12.5" x14ac:dyDescent="0.25">
      <c r="A23" s="67"/>
      <c r="B23" s="114" t="s">
        <v>419</v>
      </c>
      <c r="C23" s="114"/>
      <c r="D23" s="77">
        <v>2020</v>
      </c>
      <c r="E23" s="75">
        <v>99.5</v>
      </c>
      <c r="F23" s="75">
        <v>0.3</v>
      </c>
      <c r="G23" s="75">
        <v>0.2</v>
      </c>
      <c r="H23" s="75">
        <v>0.1</v>
      </c>
      <c r="I23" s="73">
        <v>11679</v>
      </c>
      <c r="J23" s="67"/>
      <c r="K23" s="67"/>
      <c r="L23" s="67"/>
      <c r="M23" s="23"/>
      <c r="N23" s="23"/>
      <c r="O23" s="29"/>
    </row>
    <row r="24" spans="1:15" s="22" customFormat="1" ht="12.5" x14ac:dyDescent="0.25">
      <c r="A24" s="67"/>
      <c r="B24" s="114" t="s">
        <v>419</v>
      </c>
      <c r="C24" s="114"/>
      <c r="D24" s="77">
        <v>2019</v>
      </c>
      <c r="E24" s="75">
        <v>99.1</v>
      </c>
      <c r="F24" s="75">
        <v>0.6</v>
      </c>
      <c r="G24" s="75">
        <v>0.2</v>
      </c>
      <c r="H24" s="75">
        <v>0</v>
      </c>
      <c r="I24" s="73">
        <v>12693</v>
      </c>
      <c r="J24" s="67"/>
      <c r="K24" s="67"/>
      <c r="L24" s="67"/>
      <c r="M24" s="23"/>
      <c r="N24" s="23"/>
      <c r="O24" s="29"/>
    </row>
    <row r="25" spans="1:15" s="22" customFormat="1" ht="12.5" x14ac:dyDescent="0.25">
      <c r="A25" s="67"/>
      <c r="B25" s="111" t="s">
        <v>300</v>
      </c>
      <c r="C25" s="112"/>
      <c r="D25" s="112"/>
      <c r="E25" s="112"/>
      <c r="F25" s="112"/>
      <c r="G25" s="112"/>
      <c r="H25" s="112"/>
      <c r="I25" s="113"/>
      <c r="J25" s="67"/>
      <c r="K25" s="67"/>
      <c r="L25" s="67"/>
      <c r="M25" s="23" t="s">
        <v>300</v>
      </c>
      <c r="N25" s="23"/>
      <c r="O25" s="29"/>
    </row>
    <row r="26" spans="1:15" s="22" customFormat="1" ht="12.5" x14ac:dyDescent="0.25">
      <c r="A26" s="67"/>
      <c r="B26" s="114" t="s">
        <v>419</v>
      </c>
      <c r="C26" s="114"/>
      <c r="D26" s="77">
        <v>2021</v>
      </c>
      <c r="E26" s="75">
        <v>98.1</v>
      </c>
      <c r="F26" s="75">
        <v>0.6</v>
      </c>
      <c r="G26" s="75">
        <v>0.9</v>
      </c>
      <c r="H26" s="75">
        <v>0.4</v>
      </c>
      <c r="I26" s="73">
        <v>11517</v>
      </c>
      <c r="J26" s="67"/>
      <c r="K26" s="67"/>
      <c r="L26" s="67"/>
      <c r="M26" s="23"/>
      <c r="N26" s="23"/>
      <c r="O26" s="29"/>
    </row>
    <row r="27" spans="1:15" s="22" customFormat="1" ht="12.5" x14ac:dyDescent="0.25">
      <c r="A27" s="67"/>
      <c r="B27" s="114" t="s">
        <v>419</v>
      </c>
      <c r="C27" s="114"/>
      <c r="D27" s="77">
        <v>2020</v>
      </c>
      <c r="E27" s="75">
        <v>98.4</v>
      </c>
      <c r="F27" s="75">
        <v>0.4</v>
      </c>
      <c r="G27" s="75">
        <v>0.8</v>
      </c>
      <c r="H27" s="75">
        <v>0.5</v>
      </c>
      <c r="I27" s="73">
        <v>11684</v>
      </c>
      <c r="J27" s="67"/>
      <c r="K27" s="67"/>
      <c r="L27" s="67"/>
      <c r="M27" s="23"/>
      <c r="N27" s="23"/>
      <c r="O27" s="29"/>
    </row>
    <row r="28" spans="1:15" s="22" customFormat="1" ht="12.5" x14ac:dyDescent="0.25">
      <c r="A28" s="67"/>
      <c r="B28" s="114" t="s">
        <v>419</v>
      </c>
      <c r="C28" s="114"/>
      <c r="D28" s="77">
        <v>2019</v>
      </c>
      <c r="E28" s="75">
        <v>97.9</v>
      </c>
      <c r="F28" s="75">
        <v>0.7</v>
      </c>
      <c r="G28" s="75">
        <v>1</v>
      </c>
      <c r="H28" s="75">
        <v>0.5</v>
      </c>
      <c r="I28" s="73">
        <v>12703</v>
      </c>
      <c r="J28" s="67"/>
      <c r="K28" s="67"/>
      <c r="L28" s="67"/>
      <c r="M28" s="23"/>
      <c r="N28" s="23"/>
      <c r="O28" s="29"/>
    </row>
    <row r="29" spans="1:15" s="22" customFormat="1" ht="12.5" x14ac:dyDescent="0.25">
      <c r="A29" s="67"/>
      <c r="B29" s="111" t="s">
        <v>301</v>
      </c>
      <c r="C29" s="112"/>
      <c r="D29" s="112"/>
      <c r="E29" s="112"/>
      <c r="F29" s="112"/>
      <c r="G29" s="112"/>
      <c r="H29" s="112"/>
      <c r="I29" s="113"/>
      <c r="J29" s="67"/>
      <c r="K29" s="67"/>
      <c r="L29" s="67"/>
      <c r="M29" s="23" t="s">
        <v>301</v>
      </c>
      <c r="N29" s="23"/>
      <c r="O29" s="29"/>
    </row>
    <row r="30" spans="1:15" s="22" customFormat="1" ht="12.5" x14ac:dyDescent="0.25">
      <c r="A30" s="67"/>
      <c r="B30" s="114" t="s">
        <v>419</v>
      </c>
      <c r="C30" s="114"/>
      <c r="D30" s="77">
        <v>2021</v>
      </c>
      <c r="E30" s="75">
        <v>97.6</v>
      </c>
      <c r="F30" s="75">
        <v>1.5</v>
      </c>
      <c r="G30" s="75">
        <v>0.8</v>
      </c>
      <c r="H30" s="75">
        <v>0.1</v>
      </c>
      <c r="I30" s="73">
        <v>11516</v>
      </c>
      <c r="J30" s="67"/>
      <c r="K30" s="67"/>
      <c r="L30" s="67"/>
      <c r="M30" s="23"/>
      <c r="N30" s="23"/>
      <c r="O30" s="29"/>
    </row>
    <row r="31" spans="1:15" s="22" customFormat="1" ht="12.5" x14ac:dyDescent="0.25">
      <c r="A31" s="67"/>
      <c r="B31" s="114" t="s">
        <v>419</v>
      </c>
      <c r="C31" s="114"/>
      <c r="D31" s="77">
        <v>2020</v>
      </c>
      <c r="E31" s="75">
        <v>97.6</v>
      </c>
      <c r="F31" s="75">
        <v>1.6</v>
      </c>
      <c r="G31" s="75">
        <v>0.7</v>
      </c>
      <c r="H31" s="75">
        <v>0.1</v>
      </c>
      <c r="I31" s="73">
        <v>11687</v>
      </c>
      <c r="J31" s="67"/>
      <c r="K31" s="67"/>
      <c r="L31" s="67"/>
      <c r="M31" s="23"/>
      <c r="N31" s="23"/>
      <c r="O31" s="29"/>
    </row>
    <row r="32" spans="1:15" s="22" customFormat="1" ht="12.5" x14ac:dyDescent="0.25">
      <c r="A32" s="67"/>
      <c r="B32" s="114" t="s">
        <v>419</v>
      </c>
      <c r="C32" s="114"/>
      <c r="D32" s="77">
        <v>2019</v>
      </c>
      <c r="E32" s="75">
        <v>96.8</v>
      </c>
      <c r="F32" s="75">
        <v>2</v>
      </c>
      <c r="G32" s="75">
        <v>1.1000000000000001</v>
      </c>
      <c r="H32" s="75">
        <v>0.1</v>
      </c>
      <c r="I32" s="73">
        <v>12700</v>
      </c>
      <c r="J32" s="67"/>
      <c r="K32" s="67"/>
      <c r="L32" s="67"/>
      <c r="M32" s="23"/>
      <c r="N32" s="23"/>
      <c r="O32" s="29"/>
    </row>
    <row r="33" spans="1:15" s="22" customFormat="1" ht="12.5" x14ac:dyDescent="0.25">
      <c r="A33" s="67"/>
      <c r="B33" s="111" t="s">
        <v>302</v>
      </c>
      <c r="C33" s="112"/>
      <c r="D33" s="112"/>
      <c r="E33" s="112"/>
      <c r="F33" s="112"/>
      <c r="G33" s="112"/>
      <c r="H33" s="112"/>
      <c r="I33" s="113"/>
      <c r="J33" s="67"/>
      <c r="K33" s="67"/>
      <c r="L33" s="67"/>
      <c r="M33" s="23" t="s">
        <v>302</v>
      </c>
      <c r="N33" s="23"/>
      <c r="O33" s="29"/>
    </row>
    <row r="34" spans="1:15" s="22" customFormat="1" ht="12.5" x14ac:dyDescent="0.25">
      <c r="A34" s="67"/>
      <c r="B34" s="114" t="s">
        <v>419</v>
      </c>
      <c r="C34" s="114"/>
      <c r="D34" s="77">
        <v>2021</v>
      </c>
      <c r="E34" s="75">
        <v>99.7</v>
      </c>
      <c r="F34" s="75">
        <v>0.1</v>
      </c>
      <c r="G34" s="75">
        <v>0.2</v>
      </c>
      <c r="H34" s="75">
        <v>0</v>
      </c>
      <c r="I34" s="73">
        <v>11520</v>
      </c>
      <c r="J34" s="67"/>
      <c r="K34" s="67"/>
      <c r="L34" s="67"/>
      <c r="M34" s="23"/>
      <c r="N34" s="23"/>
      <c r="O34" s="29"/>
    </row>
    <row r="35" spans="1:15" s="22" customFormat="1" ht="12.5" x14ac:dyDescent="0.25">
      <c r="A35" s="67"/>
      <c r="B35" s="114" t="s">
        <v>419</v>
      </c>
      <c r="C35" s="114"/>
      <c r="D35" s="77">
        <v>2020</v>
      </c>
      <c r="E35" s="75">
        <v>99.8</v>
      </c>
      <c r="F35" s="75">
        <v>0.1</v>
      </c>
      <c r="G35" s="75">
        <v>0.1</v>
      </c>
      <c r="H35" s="75">
        <v>0</v>
      </c>
      <c r="I35" s="73">
        <v>11687</v>
      </c>
      <c r="J35" s="67"/>
      <c r="K35" s="67"/>
      <c r="L35" s="67"/>
      <c r="M35" s="23"/>
      <c r="N35" s="23"/>
      <c r="O35" s="29"/>
    </row>
    <row r="36" spans="1:15" s="22" customFormat="1" ht="12.5" x14ac:dyDescent="0.25">
      <c r="A36" s="67"/>
      <c r="B36" s="114" t="s">
        <v>419</v>
      </c>
      <c r="C36" s="114"/>
      <c r="D36" s="77">
        <v>2019</v>
      </c>
      <c r="E36" s="75">
        <v>99.7</v>
      </c>
      <c r="F36" s="75">
        <v>0.1</v>
      </c>
      <c r="G36" s="75">
        <v>0.2</v>
      </c>
      <c r="H36" s="75">
        <v>0</v>
      </c>
      <c r="I36" s="73">
        <v>12700</v>
      </c>
      <c r="J36" s="67"/>
      <c r="K36" s="67"/>
      <c r="L36" s="67"/>
      <c r="M36" s="23"/>
      <c r="N36" s="23"/>
      <c r="O36" s="29"/>
    </row>
    <row r="37" spans="1:15" s="22" customFormat="1" ht="12.5" x14ac:dyDescent="0.25">
      <c r="A37" s="67"/>
      <c r="B37" s="111" t="s">
        <v>303</v>
      </c>
      <c r="C37" s="112"/>
      <c r="D37" s="112"/>
      <c r="E37" s="112"/>
      <c r="F37" s="112"/>
      <c r="G37" s="112"/>
      <c r="H37" s="112"/>
      <c r="I37" s="113"/>
      <c r="J37" s="67"/>
      <c r="K37" s="67"/>
      <c r="L37" s="67"/>
      <c r="M37" s="23" t="s">
        <v>303</v>
      </c>
      <c r="N37" s="23"/>
      <c r="O37" s="29"/>
    </row>
    <row r="38" spans="1:15" s="22" customFormat="1" ht="12.5" x14ac:dyDescent="0.25">
      <c r="A38" s="67"/>
      <c r="B38" s="114" t="s">
        <v>419</v>
      </c>
      <c r="C38" s="114"/>
      <c r="D38" s="77">
        <v>2021</v>
      </c>
      <c r="E38" s="75">
        <v>97.7</v>
      </c>
      <c r="F38" s="75">
        <v>1.2</v>
      </c>
      <c r="G38" s="75">
        <v>0.9</v>
      </c>
      <c r="H38" s="75">
        <v>0.2</v>
      </c>
      <c r="I38" s="73">
        <v>11511</v>
      </c>
      <c r="J38" s="67"/>
      <c r="K38" s="67"/>
      <c r="L38" s="67"/>
      <c r="M38" s="23"/>
      <c r="N38" s="23"/>
      <c r="O38" s="29"/>
    </row>
    <row r="39" spans="1:15" s="22" customFormat="1" ht="12.5" x14ac:dyDescent="0.25">
      <c r="A39" s="67"/>
      <c r="B39" s="114" t="s">
        <v>419</v>
      </c>
      <c r="C39" s="114"/>
      <c r="D39" s="77">
        <v>2020</v>
      </c>
      <c r="E39" s="75">
        <v>98</v>
      </c>
      <c r="F39" s="75">
        <v>1.1000000000000001</v>
      </c>
      <c r="G39" s="75">
        <v>0.8</v>
      </c>
      <c r="H39" s="75">
        <v>0.1</v>
      </c>
      <c r="I39" s="73">
        <v>11679</v>
      </c>
      <c r="J39" s="67"/>
      <c r="K39" s="67"/>
      <c r="L39" s="67"/>
      <c r="M39" s="23"/>
      <c r="N39" s="23"/>
      <c r="O39" s="29"/>
    </row>
    <row r="40" spans="1:15" s="22" customFormat="1" ht="12.5" x14ac:dyDescent="0.25">
      <c r="A40" s="67"/>
      <c r="B40" s="114" t="s">
        <v>419</v>
      </c>
      <c r="C40" s="114"/>
      <c r="D40" s="77">
        <v>2019</v>
      </c>
      <c r="E40" s="75">
        <v>97.5</v>
      </c>
      <c r="F40" s="75">
        <v>1.4</v>
      </c>
      <c r="G40" s="75">
        <v>1</v>
      </c>
      <c r="H40" s="75">
        <v>0.2</v>
      </c>
      <c r="I40" s="73">
        <v>12680</v>
      </c>
      <c r="J40" s="67"/>
      <c r="K40" s="67"/>
      <c r="L40" s="67"/>
      <c r="M40" s="23"/>
      <c r="N40" s="23"/>
      <c r="O40" s="29"/>
    </row>
    <row r="41" spans="1:15" s="22" customFormat="1" ht="12.5" x14ac:dyDescent="0.25">
      <c r="A41" s="67"/>
      <c r="B41" s="111" t="s">
        <v>304</v>
      </c>
      <c r="C41" s="112"/>
      <c r="D41" s="112"/>
      <c r="E41" s="112"/>
      <c r="F41" s="112"/>
      <c r="G41" s="112"/>
      <c r="H41" s="112"/>
      <c r="I41" s="113"/>
      <c r="J41" s="67"/>
      <c r="K41" s="67"/>
      <c r="L41" s="67"/>
      <c r="M41" s="23" t="s">
        <v>304</v>
      </c>
      <c r="N41" s="23"/>
      <c r="O41" s="29"/>
    </row>
    <row r="42" spans="1:15" s="22" customFormat="1" ht="12.5" x14ac:dyDescent="0.25">
      <c r="A42" s="67"/>
      <c r="B42" s="114" t="s">
        <v>419</v>
      </c>
      <c r="C42" s="114"/>
      <c r="D42" s="77">
        <v>2021</v>
      </c>
      <c r="E42" s="75">
        <v>91.8</v>
      </c>
      <c r="F42" s="75">
        <v>4.5999999999999996</v>
      </c>
      <c r="G42" s="75">
        <v>3.4</v>
      </c>
      <c r="H42" s="75">
        <v>0.2</v>
      </c>
      <c r="I42" s="73">
        <v>11460</v>
      </c>
      <c r="J42" s="67"/>
      <c r="K42" s="67"/>
      <c r="L42" s="67"/>
      <c r="M42" s="23"/>
      <c r="N42" s="23"/>
      <c r="O42" s="29"/>
    </row>
    <row r="43" spans="1:15" s="22" customFormat="1" ht="12.5" x14ac:dyDescent="0.25">
      <c r="A43" s="67"/>
      <c r="B43" s="114" t="s">
        <v>419</v>
      </c>
      <c r="C43" s="114"/>
      <c r="D43" s="77">
        <v>2020</v>
      </c>
      <c r="E43" s="75">
        <v>92</v>
      </c>
      <c r="F43" s="75">
        <v>4.5</v>
      </c>
      <c r="G43" s="75">
        <v>3.2</v>
      </c>
      <c r="H43" s="75">
        <v>0.3</v>
      </c>
      <c r="I43" s="73">
        <v>11628</v>
      </c>
      <c r="J43" s="67"/>
      <c r="K43" s="67"/>
      <c r="L43" s="67"/>
      <c r="M43" s="23"/>
      <c r="N43" s="23"/>
      <c r="O43" s="29"/>
    </row>
    <row r="44" spans="1:15" s="22" customFormat="1" ht="12.5" x14ac:dyDescent="0.25">
      <c r="A44" s="67"/>
      <c r="B44" s="114" t="s">
        <v>419</v>
      </c>
      <c r="C44" s="114"/>
      <c r="D44" s="77">
        <v>2019</v>
      </c>
      <c r="E44" s="75">
        <v>90.2</v>
      </c>
      <c r="F44" s="75">
        <v>5.2</v>
      </c>
      <c r="G44" s="75">
        <v>4.2</v>
      </c>
      <c r="H44" s="75">
        <v>0.3</v>
      </c>
      <c r="I44" s="73">
        <v>12634</v>
      </c>
      <c r="J44" s="67"/>
      <c r="K44" s="67"/>
      <c r="L44" s="67"/>
      <c r="M44" s="23"/>
      <c r="N44" s="23"/>
      <c r="O44" s="29"/>
    </row>
    <row r="45" spans="1:15" s="22" customFormat="1" ht="12.5" x14ac:dyDescent="0.25">
      <c r="A45" s="67"/>
      <c r="B45" s="111" t="s">
        <v>305</v>
      </c>
      <c r="C45" s="112"/>
      <c r="D45" s="112"/>
      <c r="E45" s="112"/>
      <c r="F45" s="112"/>
      <c r="G45" s="112"/>
      <c r="H45" s="112"/>
      <c r="I45" s="113"/>
      <c r="J45" s="67"/>
      <c r="K45" s="67"/>
      <c r="L45" s="67"/>
      <c r="M45" s="23" t="s">
        <v>305</v>
      </c>
      <c r="N45" s="23"/>
      <c r="O45" s="29"/>
    </row>
    <row r="46" spans="1:15" s="22" customFormat="1" ht="12.5" x14ac:dyDescent="0.25">
      <c r="A46" s="67"/>
      <c r="B46" s="114" t="s">
        <v>419</v>
      </c>
      <c r="C46" s="114"/>
      <c r="D46" s="77">
        <v>2021</v>
      </c>
      <c r="E46" s="75">
        <v>98.2</v>
      </c>
      <c r="F46" s="75">
        <v>1.1000000000000001</v>
      </c>
      <c r="G46" s="75">
        <v>0.6</v>
      </c>
      <c r="H46" s="75">
        <v>0.1</v>
      </c>
      <c r="I46" s="73">
        <v>11505</v>
      </c>
      <c r="J46" s="67"/>
      <c r="K46" s="67"/>
      <c r="L46" s="67"/>
      <c r="M46" s="23"/>
      <c r="N46" s="23"/>
      <c r="O46" s="29"/>
    </row>
    <row r="47" spans="1:15" s="22" customFormat="1" ht="12.5" x14ac:dyDescent="0.25">
      <c r="A47" s="67"/>
      <c r="B47" s="114" t="s">
        <v>419</v>
      </c>
      <c r="C47" s="114"/>
      <c r="D47" s="77">
        <v>2020</v>
      </c>
      <c r="E47" s="75">
        <v>98.5</v>
      </c>
      <c r="F47" s="75">
        <v>0.8</v>
      </c>
      <c r="G47" s="75">
        <v>0.5</v>
      </c>
      <c r="H47" s="75">
        <v>0.1</v>
      </c>
      <c r="I47" s="73">
        <v>11668</v>
      </c>
      <c r="J47" s="67"/>
      <c r="K47" s="67"/>
      <c r="L47" s="67"/>
      <c r="M47" s="23"/>
      <c r="N47" s="23"/>
      <c r="O47" s="29"/>
    </row>
    <row r="48" spans="1:15" s="22" customFormat="1" ht="12.5" x14ac:dyDescent="0.25">
      <c r="A48" s="67"/>
      <c r="B48" s="114" t="s">
        <v>419</v>
      </c>
      <c r="C48" s="114"/>
      <c r="D48" s="77">
        <v>2019</v>
      </c>
      <c r="E48" s="75">
        <v>98.2</v>
      </c>
      <c r="F48" s="75">
        <v>1.1000000000000001</v>
      </c>
      <c r="G48" s="75">
        <v>0.6</v>
      </c>
      <c r="H48" s="75">
        <v>0.1</v>
      </c>
      <c r="I48" s="73">
        <v>12691</v>
      </c>
      <c r="J48" s="67"/>
      <c r="K48" s="67"/>
      <c r="L48" s="67"/>
      <c r="M48" s="23"/>
      <c r="N48" s="23"/>
      <c r="O48" s="29"/>
    </row>
    <row r="49" spans="1:15" s="22" customFormat="1" ht="12.5" x14ac:dyDescent="0.25">
      <c r="A49" s="67"/>
      <c r="B49" s="111" t="s">
        <v>306</v>
      </c>
      <c r="C49" s="112"/>
      <c r="D49" s="112"/>
      <c r="E49" s="112"/>
      <c r="F49" s="112"/>
      <c r="G49" s="112"/>
      <c r="H49" s="112"/>
      <c r="I49" s="113"/>
      <c r="J49" s="67"/>
      <c r="K49" s="67"/>
      <c r="L49" s="67"/>
      <c r="M49" s="23" t="s">
        <v>306</v>
      </c>
      <c r="N49" s="23"/>
      <c r="O49" s="29"/>
    </row>
    <row r="50" spans="1:15" s="22" customFormat="1" ht="12.5" x14ac:dyDescent="0.25">
      <c r="A50" s="67"/>
      <c r="B50" s="114" t="s">
        <v>419</v>
      </c>
      <c r="C50" s="114"/>
      <c r="D50" s="77">
        <v>2021</v>
      </c>
      <c r="E50" s="75">
        <v>96.6</v>
      </c>
      <c r="F50" s="75">
        <v>1</v>
      </c>
      <c r="G50" s="75">
        <v>1.8</v>
      </c>
      <c r="H50" s="75">
        <v>0.6</v>
      </c>
      <c r="I50" s="73">
        <v>11502</v>
      </c>
      <c r="J50" s="67"/>
      <c r="K50" s="67"/>
      <c r="L50" s="67"/>
      <c r="M50" s="23"/>
      <c r="N50" s="23"/>
      <c r="O50" s="29"/>
    </row>
    <row r="51" spans="1:15" s="22" customFormat="1" ht="12.5" x14ac:dyDescent="0.25">
      <c r="A51" s="67"/>
      <c r="B51" s="114" t="s">
        <v>419</v>
      </c>
      <c r="C51" s="114"/>
      <c r="D51" s="77">
        <v>2020</v>
      </c>
      <c r="E51" s="75">
        <v>96.9</v>
      </c>
      <c r="F51" s="75">
        <v>1.3</v>
      </c>
      <c r="G51" s="75">
        <v>1.4</v>
      </c>
      <c r="H51" s="75">
        <v>0.5</v>
      </c>
      <c r="I51" s="73">
        <v>11668</v>
      </c>
      <c r="J51" s="67"/>
      <c r="K51" s="67"/>
      <c r="L51" s="67"/>
      <c r="M51" s="23"/>
      <c r="N51" s="23"/>
      <c r="O51" s="29"/>
    </row>
    <row r="52" spans="1:15" s="22" customFormat="1" ht="12.5" x14ac:dyDescent="0.25">
      <c r="A52" s="67"/>
      <c r="B52" s="114" t="s">
        <v>419</v>
      </c>
      <c r="C52" s="114"/>
      <c r="D52" s="77">
        <v>2019</v>
      </c>
      <c r="E52" s="75">
        <v>96.8</v>
      </c>
      <c r="F52" s="75">
        <v>1.2</v>
      </c>
      <c r="G52" s="75">
        <v>1.5</v>
      </c>
      <c r="H52" s="75">
        <v>0.4</v>
      </c>
      <c r="I52" s="73">
        <v>12688</v>
      </c>
      <c r="J52" s="67"/>
      <c r="K52" s="67"/>
      <c r="L52" s="67"/>
      <c r="M52" s="23"/>
      <c r="N52" s="23"/>
      <c r="O52" s="29"/>
    </row>
    <row r="53" spans="1:15" s="22" customFormat="1" ht="12.5" x14ac:dyDescent="0.25">
      <c r="A53" s="67"/>
      <c r="B53" s="111" t="s">
        <v>307</v>
      </c>
      <c r="C53" s="112"/>
      <c r="D53" s="112"/>
      <c r="E53" s="112"/>
      <c r="F53" s="112"/>
      <c r="G53" s="112"/>
      <c r="H53" s="112"/>
      <c r="I53" s="113"/>
      <c r="J53" s="67"/>
      <c r="K53" s="67"/>
      <c r="L53" s="67"/>
      <c r="M53" s="23" t="s">
        <v>307</v>
      </c>
      <c r="N53" s="23"/>
      <c r="O53" s="29"/>
    </row>
    <row r="54" spans="1:15" s="22" customFormat="1" ht="12.5" x14ac:dyDescent="0.25">
      <c r="A54" s="67"/>
      <c r="B54" s="114" t="s">
        <v>419</v>
      </c>
      <c r="C54" s="114"/>
      <c r="D54" s="77">
        <v>2021</v>
      </c>
      <c r="E54" s="75">
        <v>94.1</v>
      </c>
      <c r="F54" s="75">
        <v>3.3</v>
      </c>
      <c r="G54" s="75">
        <v>2.2999999999999998</v>
      </c>
      <c r="H54" s="75">
        <v>0.3</v>
      </c>
      <c r="I54" s="73">
        <v>11500</v>
      </c>
      <c r="J54" s="67"/>
      <c r="K54" s="67"/>
      <c r="L54" s="67"/>
      <c r="M54" s="23"/>
      <c r="N54" s="23"/>
      <c r="O54" s="29"/>
    </row>
    <row r="55" spans="1:15" s="22" customFormat="1" ht="12.5" x14ac:dyDescent="0.25">
      <c r="A55" s="67"/>
      <c r="B55" s="114" t="s">
        <v>419</v>
      </c>
      <c r="C55" s="114"/>
      <c r="D55" s="77">
        <v>2020</v>
      </c>
      <c r="E55" s="75">
        <v>94</v>
      </c>
      <c r="F55" s="75">
        <v>3.3</v>
      </c>
      <c r="G55" s="75">
        <v>2.4</v>
      </c>
      <c r="H55" s="75">
        <v>0.3</v>
      </c>
      <c r="I55" s="73">
        <v>11676</v>
      </c>
      <c r="J55" s="67"/>
      <c r="K55" s="67"/>
      <c r="L55" s="67"/>
      <c r="M55" s="23"/>
      <c r="N55" s="23"/>
      <c r="O55" s="29"/>
    </row>
    <row r="56" spans="1:15" s="22" customFormat="1" ht="12.5" x14ac:dyDescent="0.25">
      <c r="A56" s="67"/>
      <c r="B56" s="114" t="s">
        <v>419</v>
      </c>
      <c r="C56" s="114"/>
      <c r="D56" s="77">
        <v>2019</v>
      </c>
      <c r="E56" s="75">
        <v>94.2</v>
      </c>
      <c r="F56" s="75">
        <v>3</v>
      </c>
      <c r="G56" s="75">
        <v>2.5</v>
      </c>
      <c r="H56" s="75">
        <v>0.2</v>
      </c>
      <c r="I56" s="73">
        <v>12685</v>
      </c>
      <c r="J56" s="67"/>
      <c r="K56" s="67"/>
      <c r="L56" s="67"/>
      <c r="M56" s="23"/>
      <c r="N56" s="23"/>
      <c r="O56" s="29"/>
    </row>
    <row r="57" spans="1:15" s="22" customFormat="1" ht="12.5" x14ac:dyDescent="0.25">
      <c r="A57" s="67"/>
      <c r="B57" s="111" t="s">
        <v>308</v>
      </c>
      <c r="C57" s="112"/>
      <c r="D57" s="112"/>
      <c r="E57" s="112"/>
      <c r="F57" s="112"/>
      <c r="G57" s="112"/>
      <c r="H57" s="112"/>
      <c r="I57" s="113"/>
      <c r="J57" s="67"/>
      <c r="K57" s="67"/>
      <c r="L57" s="67"/>
      <c r="M57" s="23" t="s">
        <v>308</v>
      </c>
      <c r="N57" s="23"/>
      <c r="O57" s="29"/>
    </row>
    <row r="58" spans="1:15" s="22" customFormat="1" ht="12.5" x14ac:dyDescent="0.25">
      <c r="A58" s="67"/>
      <c r="B58" s="114" t="s">
        <v>419</v>
      </c>
      <c r="C58" s="114"/>
      <c r="D58" s="77">
        <v>2021</v>
      </c>
      <c r="E58" s="75">
        <v>98.7</v>
      </c>
      <c r="F58" s="75">
        <v>0.7</v>
      </c>
      <c r="G58" s="75">
        <v>0.4</v>
      </c>
      <c r="H58" s="75">
        <v>0.1</v>
      </c>
      <c r="I58" s="73">
        <v>11505</v>
      </c>
      <c r="J58" s="67"/>
      <c r="K58" s="67"/>
      <c r="L58" s="67"/>
      <c r="M58" s="23"/>
      <c r="N58" s="23"/>
      <c r="O58" s="29"/>
    </row>
    <row r="59" spans="1:15" s="22" customFormat="1" ht="12.5" x14ac:dyDescent="0.25">
      <c r="A59" s="67"/>
      <c r="B59" s="114" t="s">
        <v>419</v>
      </c>
      <c r="C59" s="114"/>
      <c r="D59" s="77">
        <v>2020</v>
      </c>
      <c r="E59" s="75">
        <v>98.7</v>
      </c>
      <c r="F59" s="75">
        <v>0.6</v>
      </c>
      <c r="G59" s="75">
        <v>0.5</v>
      </c>
      <c r="H59" s="75">
        <v>0.1</v>
      </c>
      <c r="I59" s="73">
        <v>11675</v>
      </c>
      <c r="J59" s="67"/>
      <c r="K59" s="67"/>
      <c r="L59" s="67"/>
      <c r="M59" s="23"/>
      <c r="N59" s="23"/>
      <c r="O59" s="29"/>
    </row>
    <row r="60" spans="1:15" s="22" customFormat="1" ht="12.5" x14ac:dyDescent="0.25">
      <c r="A60" s="67"/>
      <c r="B60" s="114" t="s">
        <v>419</v>
      </c>
      <c r="C60" s="114"/>
      <c r="D60" s="77">
        <v>2019</v>
      </c>
      <c r="E60" s="75">
        <v>98.5</v>
      </c>
      <c r="F60" s="75">
        <v>0.8</v>
      </c>
      <c r="G60" s="75">
        <v>0.5</v>
      </c>
      <c r="H60" s="75">
        <v>0.1</v>
      </c>
      <c r="I60" s="73">
        <v>12695</v>
      </c>
      <c r="J60" s="67"/>
      <c r="K60" s="67"/>
      <c r="L60" s="67"/>
      <c r="M60" s="23"/>
      <c r="N60" s="23"/>
      <c r="O60" s="29"/>
    </row>
    <row r="61" spans="1:15" s="22" customFormat="1" ht="12.5" x14ac:dyDescent="0.25">
      <c r="A61" s="67"/>
      <c r="B61" s="111" t="s">
        <v>309</v>
      </c>
      <c r="C61" s="112"/>
      <c r="D61" s="112"/>
      <c r="E61" s="112"/>
      <c r="F61" s="112"/>
      <c r="G61" s="112"/>
      <c r="H61" s="112"/>
      <c r="I61" s="113"/>
      <c r="J61" s="67"/>
      <c r="K61" s="67"/>
      <c r="L61" s="67"/>
      <c r="M61" s="23" t="s">
        <v>309</v>
      </c>
      <c r="N61" s="23"/>
      <c r="O61" s="29"/>
    </row>
    <row r="62" spans="1:15" s="22" customFormat="1" ht="12.5" x14ac:dyDescent="0.25">
      <c r="A62" s="67"/>
      <c r="B62" s="114" t="s">
        <v>419</v>
      </c>
      <c r="C62" s="114"/>
      <c r="D62" s="77">
        <v>2021</v>
      </c>
      <c r="E62" s="75">
        <v>99.2</v>
      </c>
      <c r="F62" s="75">
        <v>0.4</v>
      </c>
      <c r="G62" s="75">
        <v>0.3</v>
      </c>
      <c r="H62" s="75">
        <v>0.1</v>
      </c>
      <c r="I62" s="73">
        <v>11506</v>
      </c>
      <c r="J62" s="67"/>
      <c r="K62" s="67"/>
      <c r="L62" s="67"/>
      <c r="M62" s="23"/>
      <c r="N62" s="23"/>
      <c r="O62" s="29"/>
    </row>
    <row r="63" spans="1:15" s="22" customFormat="1" ht="12.5" x14ac:dyDescent="0.25">
      <c r="A63" s="67"/>
      <c r="B63" s="114" t="s">
        <v>419</v>
      </c>
      <c r="C63" s="114"/>
      <c r="D63" s="77">
        <v>2020</v>
      </c>
      <c r="E63" s="75">
        <v>99.4</v>
      </c>
      <c r="F63" s="75">
        <v>0.3</v>
      </c>
      <c r="G63" s="75">
        <v>0.2</v>
      </c>
      <c r="H63" s="75">
        <v>0.1</v>
      </c>
      <c r="I63" s="73">
        <v>11675</v>
      </c>
      <c r="J63" s="67"/>
      <c r="K63" s="67"/>
      <c r="L63" s="67"/>
      <c r="M63" s="23"/>
      <c r="N63" s="23"/>
      <c r="O63" s="29"/>
    </row>
    <row r="64" spans="1:15" s="22" customFormat="1" ht="12.5" x14ac:dyDescent="0.25">
      <c r="A64" s="67"/>
      <c r="B64" s="114" t="s">
        <v>419</v>
      </c>
      <c r="C64" s="114"/>
      <c r="D64" s="77">
        <v>2019</v>
      </c>
      <c r="E64" s="75">
        <v>99.3</v>
      </c>
      <c r="F64" s="75">
        <v>0.3</v>
      </c>
      <c r="G64" s="75">
        <v>0.3</v>
      </c>
      <c r="H64" s="75">
        <v>0.1</v>
      </c>
      <c r="I64" s="73">
        <v>12694</v>
      </c>
      <c r="J64" s="67"/>
      <c r="K64" s="67"/>
      <c r="L64" s="67"/>
      <c r="M64" s="23"/>
      <c r="N64" s="23"/>
      <c r="O64" s="29"/>
    </row>
    <row r="65" spans="1:15" s="22" customFormat="1" ht="12.5" x14ac:dyDescent="0.25">
      <c r="A65" s="67"/>
      <c r="B65" s="111" t="s">
        <v>310</v>
      </c>
      <c r="C65" s="112"/>
      <c r="D65" s="112"/>
      <c r="E65" s="112"/>
      <c r="F65" s="112"/>
      <c r="G65" s="112"/>
      <c r="H65" s="112"/>
      <c r="I65" s="113"/>
      <c r="J65" s="67"/>
      <c r="K65" s="67"/>
      <c r="L65" s="67"/>
      <c r="M65" s="23" t="s">
        <v>310</v>
      </c>
      <c r="N65" s="23"/>
      <c r="O65" s="29"/>
    </row>
    <row r="66" spans="1:15" s="22" customFormat="1" ht="12.5" x14ac:dyDescent="0.25">
      <c r="A66" s="67"/>
      <c r="B66" s="114" t="s">
        <v>419</v>
      </c>
      <c r="C66" s="114"/>
      <c r="D66" s="77">
        <v>2021</v>
      </c>
      <c r="E66" s="75">
        <v>98.1</v>
      </c>
      <c r="F66" s="75">
        <v>1</v>
      </c>
      <c r="G66" s="75">
        <v>0.9</v>
      </c>
      <c r="H66" s="75">
        <v>0.1</v>
      </c>
      <c r="I66" s="73">
        <v>11498</v>
      </c>
      <c r="J66" s="67"/>
      <c r="K66" s="67"/>
      <c r="L66" s="67"/>
      <c r="M66" s="23"/>
      <c r="N66" s="23"/>
      <c r="O66" s="29"/>
    </row>
    <row r="67" spans="1:15" s="22" customFormat="1" ht="12.5" x14ac:dyDescent="0.25">
      <c r="A67" s="67"/>
      <c r="B67" s="114" t="s">
        <v>419</v>
      </c>
      <c r="C67" s="114"/>
      <c r="D67" s="77">
        <v>2020</v>
      </c>
      <c r="E67" s="75">
        <v>98.3</v>
      </c>
      <c r="F67" s="75">
        <v>0.9</v>
      </c>
      <c r="G67" s="75">
        <v>0.8</v>
      </c>
      <c r="H67" s="75">
        <v>0.1</v>
      </c>
      <c r="I67" s="73">
        <v>11670</v>
      </c>
      <c r="J67" s="67"/>
      <c r="K67" s="67"/>
      <c r="L67" s="67"/>
      <c r="M67" s="23"/>
      <c r="N67" s="23"/>
      <c r="O67" s="29"/>
    </row>
    <row r="68" spans="1:15" s="22" customFormat="1" ht="12.5" x14ac:dyDescent="0.25">
      <c r="A68" s="67"/>
      <c r="B68" s="114" t="s">
        <v>419</v>
      </c>
      <c r="C68" s="114"/>
      <c r="D68" s="77">
        <v>2019</v>
      </c>
      <c r="E68" s="75">
        <v>98.2</v>
      </c>
      <c r="F68" s="75">
        <v>0.9</v>
      </c>
      <c r="G68" s="75">
        <v>0.9</v>
      </c>
      <c r="H68" s="75">
        <v>0.1</v>
      </c>
      <c r="I68" s="73">
        <v>12690</v>
      </c>
      <c r="J68" s="67"/>
      <c r="K68" s="67"/>
      <c r="L68" s="67"/>
      <c r="M68" s="23"/>
      <c r="N68" s="23"/>
      <c r="O68" s="29"/>
    </row>
    <row r="69" spans="1:15" s="22" customFormat="1" ht="12.5" x14ac:dyDescent="0.25">
      <c r="A69" s="67"/>
      <c r="B69" s="111" t="s">
        <v>311</v>
      </c>
      <c r="C69" s="112"/>
      <c r="D69" s="112"/>
      <c r="E69" s="112"/>
      <c r="F69" s="112"/>
      <c r="G69" s="112"/>
      <c r="H69" s="112"/>
      <c r="I69" s="113"/>
      <c r="J69" s="67"/>
      <c r="K69" s="67"/>
      <c r="L69" s="67"/>
      <c r="M69" s="23" t="s">
        <v>311</v>
      </c>
      <c r="N69" s="23"/>
      <c r="O69" s="29"/>
    </row>
    <row r="70" spans="1:15" s="22" customFormat="1" ht="12.5" x14ac:dyDescent="0.25">
      <c r="A70" s="67"/>
      <c r="B70" s="114" t="s">
        <v>419</v>
      </c>
      <c r="C70" s="114"/>
      <c r="D70" s="77">
        <v>2021</v>
      </c>
      <c r="E70" s="75">
        <v>99.7</v>
      </c>
      <c r="F70" s="75">
        <v>0.1</v>
      </c>
      <c r="G70" s="75">
        <v>0.1</v>
      </c>
      <c r="H70" s="75">
        <v>0.1</v>
      </c>
      <c r="I70" s="73">
        <v>11486</v>
      </c>
      <c r="J70" s="67"/>
      <c r="K70" s="67"/>
      <c r="L70" s="67"/>
      <c r="M70" s="23"/>
      <c r="N70" s="23"/>
      <c r="O70" s="29"/>
    </row>
    <row r="71" spans="1:15" s="22" customFormat="1" ht="12.5" x14ac:dyDescent="0.25">
      <c r="A71" s="67"/>
      <c r="B71" s="114" t="s">
        <v>419</v>
      </c>
      <c r="C71" s="114"/>
      <c r="D71" s="77">
        <v>2020</v>
      </c>
      <c r="E71" s="75">
        <v>99.6</v>
      </c>
      <c r="F71" s="75">
        <v>0.2</v>
      </c>
      <c r="G71" s="75">
        <v>0.2</v>
      </c>
      <c r="H71" s="75">
        <v>0</v>
      </c>
      <c r="I71" s="73">
        <v>11662</v>
      </c>
      <c r="J71" s="67"/>
      <c r="K71" s="67"/>
      <c r="L71" s="67"/>
      <c r="M71" s="23"/>
      <c r="N71" s="23"/>
      <c r="O71" s="29"/>
    </row>
    <row r="72" spans="1:15" s="22" customFormat="1" ht="12.5" x14ac:dyDescent="0.25">
      <c r="A72" s="67"/>
      <c r="B72" s="114" t="s">
        <v>419</v>
      </c>
      <c r="C72" s="114"/>
      <c r="D72" s="77">
        <v>2019</v>
      </c>
      <c r="E72" s="75">
        <v>99.5</v>
      </c>
      <c r="F72" s="75">
        <v>0.2</v>
      </c>
      <c r="G72" s="75">
        <v>0.2</v>
      </c>
      <c r="H72" s="75">
        <v>0</v>
      </c>
      <c r="I72" s="73">
        <v>12689</v>
      </c>
      <c r="J72" s="67"/>
      <c r="K72" s="67"/>
      <c r="L72" s="67"/>
      <c r="M72" s="23"/>
      <c r="N72" s="23"/>
      <c r="O72" s="29"/>
    </row>
    <row r="73" spans="1:15" s="22" customFormat="1" ht="25" x14ac:dyDescent="0.25">
      <c r="A73" s="67"/>
      <c r="B73" s="111" t="s">
        <v>328</v>
      </c>
      <c r="C73" s="112"/>
      <c r="D73" s="112"/>
      <c r="E73" s="112"/>
      <c r="F73" s="112"/>
      <c r="G73" s="112"/>
      <c r="H73" s="112"/>
      <c r="I73" s="113"/>
      <c r="J73" s="67"/>
      <c r="K73" s="67"/>
      <c r="L73" s="67"/>
      <c r="M73" s="23" t="s">
        <v>328</v>
      </c>
      <c r="N73" s="23"/>
      <c r="O73" s="29"/>
    </row>
    <row r="74" spans="1:15" s="22" customFormat="1" ht="12.5" x14ac:dyDescent="0.25">
      <c r="A74" s="67"/>
      <c r="B74" s="114" t="s">
        <v>419</v>
      </c>
      <c r="C74" s="114"/>
      <c r="D74" s="77">
        <v>2021</v>
      </c>
      <c r="E74" s="75">
        <v>95.9</v>
      </c>
      <c r="F74" s="75">
        <v>1.6</v>
      </c>
      <c r="G74" s="75">
        <v>1.9</v>
      </c>
      <c r="H74" s="75">
        <v>0.6</v>
      </c>
      <c r="I74" s="73">
        <v>11471</v>
      </c>
      <c r="J74" s="67"/>
      <c r="K74" s="67"/>
      <c r="L74" s="67"/>
      <c r="M74" s="23"/>
      <c r="N74" s="23"/>
      <c r="O74" s="29"/>
    </row>
    <row r="75" spans="1:15" s="22" customFormat="1" ht="12.5" x14ac:dyDescent="0.25">
      <c r="A75" s="67"/>
      <c r="B75" s="114" t="s">
        <v>419</v>
      </c>
      <c r="C75" s="114"/>
      <c r="D75" s="77">
        <v>2020</v>
      </c>
      <c r="E75" s="75">
        <v>96.1</v>
      </c>
      <c r="F75" s="75">
        <v>1.7</v>
      </c>
      <c r="G75" s="75">
        <v>1.7</v>
      </c>
      <c r="H75" s="75">
        <v>0.5</v>
      </c>
      <c r="I75" s="73">
        <v>11635</v>
      </c>
      <c r="J75" s="67"/>
      <c r="K75" s="67"/>
      <c r="L75" s="67"/>
      <c r="M75" s="23"/>
      <c r="N75" s="23"/>
      <c r="O75" s="29"/>
    </row>
    <row r="76" spans="1:15" s="22" customFormat="1" ht="12.5" x14ac:dyDescent="0.25">
      <c r="A76" s="67"/>
      <c r="B76" s="114" t="s">
        <v>419</v>
      </c>
      <c r="C76" s="114"/>
      <c r="D76" s="77">
        <v>2019</v>
      </c>
      <c r="E76" s="75">
        <v>96.2</v>
      </c>
      <c r="F76" s="75">
        <v>1.5</v>
      </c>
      <c r="G76" s="75">
        <v>1.9</v>
      </c>
      <c r="H76" s="75">
        <v>0.4</v>
      </c>
      <c r="I76" s="73">
        <v>12642</v>
      </c>
      <c r="J76" s="67"/>
      <c r="K76" s="67"/>
      <c r="L76" s="67"/>
      <c r="M76" s="23"/>
      <c r="N76" s="23"/>
      <c r="O76" s="29"/>
    </row>
    <row r="77" spans="1:15" s="22" customFormat="1" ht="12.5" x14ac:dyDescent="0.25">
      <c r="A77" s="67"/>
      <c r="B77" s="67"/>
      <c r="C77" s="67"/>
      <c r="D77" s="67"/>
      <c r="E77" s="67"/>
      <c r="F77" s="67"/>
      <c r="G77" s="67"/>
      <c r="H77" s="67"/>
      <c r="I77" s="67"/>
      <c r="J77" s="67"/>
      <c r="K77" s="67"/>
      <c r="L77" s="67"/>
      <c r="M77" s="23"/>
      <c r="N77" s="23"/>
      <c r="O77" s="29"/>
    </row>
    <row r="78" spans="1:15" s="22" customFormat="1" ht="12.75" customHeight="1" x14ac:dyDescent="0.25">
      <c r="A78" s="67"/>
      <c r="B78" s="67"/>
      <c r="C78" s="67"/>
      <c r="D78" s="67"/>
      <c r="E78" s="67"/>
      <c r="F78" s="67"/>
      <c r="G78" s="67"/>
      <c r="H78" s="67"/>
      <c r="I78" s="67"/>
      <c r="J78" s="67"/>
      <c r="K78" s="67"/>
      <c r="L78" s="67"/>
      <c r="M78" s="23"/>
      <c r="N78" s="23"/>
      <c r="O78" s="29"/>
    </row>
    <row r="79" spans="1:15" s="25" customFormat="1" ht="26" x14ac:dyDescent="0.3">
      <c r="A79" s="68"/>
      <c r="B79" s="107" t="s">
        <v>407</v>
      </c>
      <c r="C79" s="107"/>
      <c r="D79" s="107"/>
      <c r="E79" s="107"/>
      <c r="F79" s="107"/>
      <c r="G79" s="107"/>
      <c r="H79" s="107"/>
      <c r="I79" s="107"/>
      <c r="J79" s="107"/>
      <c r="K79" s="107"/>
      <c r="L79" s="68"/>
      <c r="M79" s="26" t="s">
        <v>407</v>
      </c>
      <c r="N79" s="26"/>
      <c r="O79" s="30"/>
    </row>
    <row r="80" spans="1:15" s="22" customFormat="1" ht="12.75" customHeight="1" x14ac:dyDescent="0.25">
      <c r="A80" s="67"/>
      <c r="B80" s="67"/>
      <c r="C80" s="67"/>
      <c r="D80" s="67"/>
      <c r="E80" s="67"/>
      <c r="F80" s="67"/>
      <c r="G80" s="67"/>
      <c r="H80" s="67"/>
      <c r="I80" s="67"/>
      <c r="J80" s="67"/>
      <c r="K80" s="67"/>
      <c r="L80" s="67"/>
      <c r="M80" s="23"/>
      <c r="N80" s="23"/>
      <c r="O80" s="29"/>
    </row>
    <row r="81" spans="1:15" s="70" customFormat="1" ht="12.75" customHeight="1" x14ac:dyDescent="0.3">
      <c r="A81" s="69"/>
      <c r="B81" s="69"/>
      <c r="C81" s="69"/>
      <c r="D81" s="69"/>
      <c r="E81" s="69"/>
      <c r="F81" s="69"/>
      <c r="G81" s="69"/>
      <c r="H81" s="69"/>
      <c r="I81" s="108" t="s">
        <v>419</v>
      </c>
      <c r="J81" s="108"/>
      <c r="K81" s="108"/>
      <c r="L81" s="69"/>
    </row>
    <row r="82" spans="1:15" s="70" customFormat="1" x14ac:dyDescent="0.3">
      <c r="A82" s="69"/>
      <c r="B82" s="69"/>
      <c r="C82" s="69"/>
      <c r="D82" s="69"/>
      <c r="E82" s="69"/>
      <c r="F82" s="69"/>
      <c r="G82" s="69"/>
      <c r="H82" s="69"/>
      <c r="I82" s="85" t="s">
        <v>357</v>
      </c>
      <c r="J82" s="85" t="s">
        <v>358</v>
      </c>
      <c r="K82" s="85" t="s">
        <v>359</v>
      </c>
      <c r="L82" s="69"/>
    </row>
    <row r="83" spans="1:15" s="22" customFormat="1" ht="12.5" x14ac:dyDescent="0.25">
      <c r="A83" s="67"/>
      <c r="B83" s="106" t="s">
        <v>55</v>
      </c>
      <c r="C83" s="106"/>
      <c r="D83" s="106"/>
      <c r="E83" s="106"/>
      <c r="F83" s="106"/>
      <c r="G83" s="106"/>
      <c r="H83" s="106"/>
      <c r="I83" s="75">
        <v>24.7</v>
      </c>
      <c r="J83" s="75">
        <v>22.3</v>
      </c>
      <c r="K83" s="75">
        <v>23</v>
      </c>
      <c r="L83" s="74" t="s">
        <v>422</v>
      </c>
      <c r="M83" s="79" t="s">
        <v>422</v>
      </c>
      <c r="N83" s="23" t="s">
        <v>55</v>
      </c>
      <c r="O83" s="29"/>
    </row>
    <row r="84" spans="1:15" s="22" customFormat="1" ht="12.5" x14ac:dyDescent="0.25">
      <c r="A84" s="67"/>
      <c r="B84" s="106" t="s">
        <v>56</v>
      </c>
      <c r="C84" s="106"/>
      <c r="D84" s="106"/>
      <c r="E84" s="106"/>
      <c r="F84" s="106"/>
      <c r="G84" s="106"/>
      <c r="H84" s="106"/>
      <c r="I84" s="75">
        <v>75.3</v>
      </c>
      <c r="J84" s="75">
        <v>77.7</v>
      </c>
      <c r="K84" s="75">
        <v>77</v>
      </c>
      <c r="L84" s="74" t="s">
        <v>422</v>
      </c>
      <c r="M84" s="79" t="s">
        <v>422</v>
      </c>
      <c r="N84" s="23" t="s">
        <v>56</v>
      </c>
      <c r="O84" s="29"/>
    </row>
    <row r="85" spans="1:15" s="22" customFormat="1" ht="12.5" x14ac:dyDescent="0.25">
      <c r="A85" s="67"/>
      <c r="B85" s="106" t="s">
        <v>27</v>
      </c>
      <c r="C85" s="106"/>
      <c r="D85" s="106"/>
      <c r="E85" s="106"/>
      <c r="F85" s="106"/>
      <c r="G85" s="106"/>
      <c r="H85" s="106"/>
      <c r="I85" s="73">
        <v>12712</v>
      </c>
      <c r="J85" s="73">
        <v>11693</v>
      </c>
      <c r="K85" s="73">
        <v>11525</v>
      </c>
      <c r="L85" s="72" t="s">
        <v>422</v>
      </c>
      <c r="M85" s="80" t="s">
        <v>422</v>
      </c>
      <c r="N85" s="23" t="s">
        <v>27</v>
      </c>
      <c r="O85" s="29"/>
    </row>
    <row r="86" spans="1:15" s="22" customFormat="1" ht="12.75"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bG1Z0nYzQxSj6+bSvlJDHg6Y1swnEtjoDWyz7m7HRxMjFhWQgR24byiEchqeANS23ifAkAuX3D8I4CaB5tg39w==" saltValue="Bift3RWLNynL+yx4BesWEA==" spinCount="100000" sheet="1" objects="1" scenarios="1"/>
  <mergeCells count="79">
    <mergeCell ref="B14:C14"/>
    <mergeCell ref="A1:B2"/>
    <mergeCell ref="C1:J1"/>
    <mergeCell ref="C2:K2"/>
    <mergeCell ref="B5:K5"/>
    <mergeCell ref="E7:H7"/>
    <mergeCell ref="B8:C8"/>
    <mergeCell ref="B9:I9"/>
    <mergeCell ref="B10:C10"/>
    <mergeCell ref="B11:C11"/>
    <mergeCell ref="B12:C12"/>
    <mergeCell ref="B13:I13"/>
    <mergeCell ref="B26:C26"/>
    <mergeCell ref="B15:C15"/>
    <mergeCell ref="B16:C16"/>
    <mergeCell ref="B17:I17"/>
    <mergeCell ref="B18:C18"/>
    <mergeCell ref="B19:C19"/>
    <mergeCell ref="B20:C20"/>
    <mergeCell ref="B21:I21"/>
    <mergeCell ref="B22:C22"/>
    <mergeCell ref="B23:C23"/>
    <mergeCell ref="B24:C24"/>
    <mergeCell ref="B25:I25"/>
    <mergeCell ref="B38:C38"/>
    <mergeCell ref="B27:C27"/>
    <mergeCell ref="B28:C28"/>
    <mergeCell ref="B29:I29"/>
    <mergeCell ref="B30:C30"/>
    <mergeCell ref="B31:C31"/>
    <mergeCell ref="B32:C32"/>
    <mergeCell ref="B33:I33"/>
    <mergeCell ref="B34:C34"/>
    <mergeCell ref="B35:C35"/>
    <mergeCell ref="B36:C36"/>
    <mergeCell ref="B37:I37"/>
    <mergeCell ref="B50:C50"/>
    <mergeCell ref="B39:C39"/>
    <mergeCell ref="B40:C40"/>
    <mergeCell ref="B41:I41"/>
    <mergeCell ref="B42:C42"/>
    <mergeCell ref="B43:C43"/>
    <mergeCell ref="B44:C44"/>
    <mergeCell ref="B45:I45"/>
    <mergeCell ref="B46:C46"/>
    <mergeCell ref="B47:C47"/>
    <mergeCell ref="B48:C48"/>
    <mergeCell ref="B49:I49"/>
    <mergeCell ref="B62:C62"/>
    <mergeCell ref="B51:C51"/>
    <mergeCell ref="B52:C52"/>
    <mergeCell ref="B53:I53"/>
    <mergeCell ref="B54:C54"/>
    <mergeCell ref="B55:C55"/>
    <mergeCell ref="B56:C56"/>
    <mergeCell ref="B57:I57"/>
    <mergeCell ref="B58:C58"/>
    <mergeCell ref="B59:C59"/>
    <mergeCell ref="B60:C60"/>
    <mergeCell ref="B61:I61"/>
    <mergeCell ref="B74:C74"/>
    <mergeCell ref="B63:C63"/>
    <mergeCell ref="B64:C64"/>
    <mergeCell ref="B65:I65"/>
    <mergeCell ref="B66:C66"/>
    <mergeCell ref="B67:C67"/>
    <mergeCell ref="B68:C68"/>
    <mergeCell ref="B69:I69"/>
    <mergeCell ref="B70:C70"/>
    <mergeCell ref="B71:C71"/>
    <mergeCell ref="B72:C72"/>
    <mergeCell ref="B73:I73"/>
    <mergeCell ref="B85:H85"/>
    <mergeCell ref="B75:C75"/>
    <mergeCell ref="B76:C76"/>
    <mergeCell ref="B79:K79"/>
    <mergeCell ref="I81:K81"/>
    <mergeCell ref="B83:H83"/>
    <mergeCell ref="B84:H84"/>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286C-D14F-4660-8FCE-6CB8F69F40DA}">
  <sheetPr codeName="Sheet25"/>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429</v>
      </c>
      <c r="B1" s="109"/>
      <c r="C1" s="110" t="s">
        <v>150</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ht="52" x14ac:dyDescent="0.3">
      <c r="A5" s="68"/>
      <c r="B5" s="107" t="s">
        <v>408</v>
      </c>
      <c r="C5" s="107"/>
      <c r="D5" s="107"/>
      <c r="E5" s="107"/>
      <c r="F5" s="107"/>
      <c r="G5" s="107"/>
      <c r="H5" s="107"/>
      <c r="I5" s="107"/>
      <c r="J5" s="107"/>
      <c r="K5" s="107"/>
      <c r="L5" s="68"/>
      <c r="M5" s="26" t="s">
        <v>408</v>
      </c>
      <c r="N5" s="26"/>
      <c r="O5" s="30"/>
    </row>
    <row r="6" spans="1:15" s="22" customFormat="1" ht="12.5" x14ac:dyDescent="0.25">
      <c r="A6" s="67"/>
      <c r="B6" s="67"/>
      <c r="C6" s="67"/>
      <c r="D6" s="67"/>
      <c r="E6" s="67"/>
      <c r="F6" s="67"/>
      <c r="G6" s="67"/>
      <c r="H6" s="67"/>
      <c r="I6" s="67"/>
      <c r="J6" s="67"/>
      <c r="K6" s="67"/>
      <c r="L6" s="67"/>
      <c r="M6" s="23"/>
      <c r="N6" s="23"/>
      <c r="O6" s="29"/>
    </row>
    <row r="7" spans="1:15" s="70" customFormat="1" x14ac:dyDescent="0.3">
      <c r="A7" s="69"/>
      <c r="B7" s="69"/>
      <c r="C7" s="69"/>
      <c r="D7" s="69"/>
      <c r="E7" s="69"/>
      <c r="F7" s="69"/>
      <c r="G7" s="69"/>
      <c r="H7" s="69"/>
      <c r="I7" s="108" t="s">
        <v>419</v>
      </c>
      <c r="J7" s="108"/>
      <c r="K7" s="108"/>
      <c r="L7" s="69"/>
    </row>
    <row r="8" spans="1:15" s="70" customFormat="1" x14ac:dyDescent="0.3">
      <c r="A8" s="69"/>
      <c r="B8" s="69"/>
      <c r="C8" s="69"/>
      <c r="D8" s="69"/>
      <c r="E8" s="69"/>
      <c r="F8" s="69"/>
      <c r="G8" s="69"/>
      <c r="H8" s="69"/>
      <c r="I8" s="85" t="s">
        <v>357</v>
      </c>
      <c r="J8" s="85" t="s">
        <v>358</v>
      </c>
      <c r="K8" s="85" t="s">
        <v>359</v>
      </c>
      <c r="L8" s="69"/>
    </row>
    <row r="9" spans="1:15" s="22" customFormat="1" ht="12.5" x14ac:dyDescent="0.25">
      <c r="A9" s="67"/>
      <c r="B9" s="106" t="s">
        <v>115</v>
      </c>
      <c r="C9" s="106"/>
      <c r="D9" s="106"/>
      <c r="E9" s="106"/>
      <c r="F9" s="106"/>
      <c r="G9" s="106"/>
      <c r="H9" s="106"/>
      <c r="I9" s="75" t="s">
        <v>422</v>
      </c>
      <c r="J9" s="75" t="s">
        <v>422</v>
      </c>
      <c r="K9" s="75">
        <v>98.7</v>
      </c>
      <c r="L9" s="67"/>
      <c r="M9" s="23"/>
      <c r="N9" s="23" t="s">
        <v>115</v>
      </c>
      <c r="O9" s="29"/>
    </row>
    <row r="10" spans="1:15" s="22" customFormat="1" ht="12.5" x14ac:dyDescent="0.25">
      <c r="A10" s="67"/>
      <c r="B10" s="106" t="s">
        <v>116</v>
      </c>
      <c r="C10" s="106"/>
      <c r="D10" s="106"/>
      <c r="E10" s="106"/>
      <c r="F10" s="106"/>
      <c r="G10" s="106"/>
      <c r="H10" s="106"/>
      <c r="I10" s="75" t="s">
        <v>422</v>
      </c>
      <c r="J10" s="75" t="s">
        <v>422</v>
      </c>
      <c r="K10" s="75">
        <v>1.3</v>
      </c>
      <c r="L10" s="67"/>
      <c r="M10" s="23"/>
      <c r="N10" s="23" t="s">
        <v>116</v>
      </c>
      <c r="O10" s="29"/>
    </row>
    <row r="11" spans="1:15" s="22" customFormat="1" ht="12.5" x14ac:dyDescent="0.25">
      <c r="A11" s="67"/>
      <c r="B11" s="106" t="s">
        <v>27</v>
      </c>
      <c r="C11" s="106"/>
      <c r="D11" s="106"/>
      <c r="E11" s="106"/>
      <c r="F11" s="106"/>
      <c r="G11" s="106"/>
      <c r="H11" s="106"/>
      <c r="I11" s="73" t="s">
        <v>422</v>
      </c>
      <c r="J11" s="73" t="s">
        <v>422</v>
      </c>
      <c r="K11" s="73">
        <v>11542</v>
      </c>
      <c r="L11" s="67"/>
      <c r="M11" s="23"/>
      <c r="N11" s="23" t="s">
        <v>27</v>
      </c>
      <c r="O11" s="29"/>
    </row>
    <row r="12" spans="1:15" s="25" customFormat="1" x14ac:dyDescent="0.25">
      <c r="A12" s="67"/>
      <c r="B12" s="67"/>
      <c r="C12" s="67"/>
      <c r="D12" s="67"/>
      <c r="E12" s="67"/>
      <c r="F12" s="67"/>
      <c r="G12" s="67"/>
      <c r="H12" s="67"/>
      <c r="I12" s="67"/>
      <c r="J12" s="67"/>
      <c r="K12" s="67"/>
      <c r="L12" s="67"/>
      <c r="M12" s="26"/>
      <c r="N12" s="26"/>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3">
      <c r="A14" s="68"/>
      <c r="B14" s="107" t="s">
        <v>409</v>
      </c>
      <c r="C14" s="107"/>
      <c r="D14" s="107"/>
      <c r="E14" s="107"/>
      <c r="F14" s="107"/>
      <c r="G14" s="107"/>
      <c r="H14" s="107"/>
      <c r="I14" s="107"/>
      <c r="J14" s="107"/>
      <c r="K14" s="107"/>
      <c r="L14" s="68"/>
      <c r="M14" s="26" t="s">
        <v>409</v>
      </c>
      <c r="N14" s="26"/>
      <c r="O14" s="30"/>
    </row>
    <row r="15" spans="1:15" s="22" customFormat="1" ht="12.5" x14ac:dyDescent="0.25">
      <c r="A15" s="67"/>
      <c r="B15" s="67"/>
      <c r="C15" s="67"/>
      <c r="D15" s="67"/>
      <c r="E15" s="67"/>
      <c r="F15" s="67"/>
      <c r="G15" s="67"/>
      <c r="H15" s="67"/>
      <c r="I15" s="67"/>
      <c r="J15" s="67"/>
      <c r="K15" s="67"/>
      <c r="L15" s="67"/>
      <c r="M15" s="23"/>
      <c r="N15" s="23"/>
      <c r="O15" s="29"/>
    </row>
    <row r="16" spans="1:15" s="70" customFormat="1" x14ac:dyDescent="0.3">
      <c r="A16" s="69"/>
      <c r="B16" s="69"/>
      <c r="C16" s="69"/>
      <c r="D16" s="69"/>
      <c r="E16" s="69"/>
      <c r="F16" s="69"/>
      <c r="G16" s="69"/>
      <c r="H16" s="69"/>
      <c r="I16" s="108" t="s">
        <v>419</v>
      </c>
      <c r="J16" s="108"/>
      <c r="K16" s="108"/>
      <c r="L16" s="69"/>
    </row>
    <row r="17" spans="1:15" s="70" customFormat="1" x14ac:dyDescent="0.3">
      <c r="A17" s="69"/>
      <c r="B17" s="69"/>
      <c r="C17" s="69"/>
      <c r="D17" s="69"/>
      <c r="E17" s="69"/>
      <c r="F17" s="69"/>
      <c r="G17" s="69"/>
      <c r="H17" s="69"/>
      <c r="I17" s="85" t="s">
        <v>357</v>
      </c>
      <c r="J17" s="85" t="s">
        <v>358</v>
      </c>
      <c r="K17" s="85" t="s">
        <v>359</v>
      </c>
      <c r="L17" s="69"/>
    </row>
    <row r="18" spans="1:15" s="22" customFormat="1" ht="12.5" x14ac:dyDescent="0.25">
      <c r="A18" s="67"/>
      <c r="B18" s="106" t="s">
        <v>312</v>
      </c>
      <c r="C18" s="106"/>
      <c r="D18" s="106"/>
      <c r="E18" s="106"/>
      <c r="F18" s="106"/>
      <c r="G18" s="106"/>
      <c r="H18" s="106"/>
      <c r="I18" s="75" t="s">
        <v>422</v>
      </c>
      <c r="J18" s="75" t="s">
        <v>422</v>
      </c>
      <c r="K18" s="75">
        <v>0.8</v>
      </c>
      <c r="L18" s="67"/>
      <c r="M18" s="23"/>
      <c r="N18" s="23" t="s">
        <v>312</v>
      </c>
      <c r="O18" s="29"/>
    </row>
    <row r="19" spans="1:15" s="22" customFormat="1" ht="12.5" x14ac:dyDescent="0.25">
      <c r="A19" s="67"/>
      <c r="B19" s="106" t="s">
        <v>117</v>
      </c>
      <c r="C19" s="106"/>
      <c r="D19" s="106"/>
      <c r="E19" s="106"/>
      <c r="F19" s="106"/>
      <c r="G19" s="106"/>
      <c r="H19" s="106"/>
      <c r="I19" s="75" t="s">
        <v>422</v>
      </c>
      <c r="J19" s="75" t="s">
        <v>422</v>
      </c>
      <c r="K19" s="75">
        <v>6.5</v>
      </c>
      <c r="L19" s="67"/>
      <c r="M19" s="23"/>
      <c r="N19" s="23" t="s">
        <v>117</v>
      </c>
      <c r="O19" s="29"/>
    </row>
    <row r="20" spans="1:15" s="22" customFormat="1" ht="12.5" x14ac:dyDescent="0.25">
      <c r="A20" s="67"/>
      <c r="B20" s="106" t="s">
        <v>118</v>
      </c>
      <c r="C20" s="106"/>
      <c r="D20" s="106"/>
      <c r="E20" s="106"/>
      <c r="F20" s="106"/>
      <c r="G20" s="106"/>
      <c r="H20" s="106"/>
      <c r="I20" s="75" t="s">
        <v>422</v>
      </c>
      <c r="J20" s="75" t="s">
        <v>422</v>
      </c>
      <c r="K20" s="75">
        <v>3.9</v>
      </c>
      <c r="L20" s="67"/>
      <c r="M20" s="23"/>
      <c r="N20" s="23" t="s">
        <v>118</v>
      </c>
      <c r="O20" s="29"/>
    </row>
    <row r="21" spans="1:15" s="22" customFormat="1" ht="12.5" x14ac:dyDescent="0.25">
      <c r="A21" s="67"/>
      <c r="B21" s="106" t="s">
        <v>119</v>
      </c>
      <c r="C21" s="106"/>
      <c r="D21" s="106"/>
      <c r="E21" s="106"/>
      <c r="F21" s="106"/>
      <c r="G21" s="106"/>
      <c r="H21" s="106"/>
      <c r="I21" s="75" t="s">
        <v>422</v>
      </c>
      <c r="J21" s="75" t="s">
        <v>422</v>
      </c>
      <c r="K21" s="75">
        <v>86</v>
      </c>
      <c r="L21" s="67"/>
      <c r="M21" s="23"/>
      <c r="N21" s="23" t="s">
        <v>119</v>
      </c>
      <c r="O21" s="29"/>
    </row>
    <row r="22" spans="1:15" s="22" customFormat="1" ht="12.5" x14ac:dyDescent="0.25">
      <c r="A22" s="67"/>
      <c r="B22" s="106" t="s">
        <v>313</v>
      </c>
      <c r="C22" s="106"/>
      <c r="D22" s="106"/>
      <c r="E22" s="106"/>
      <c r="F22" s="106"/>
      <c r="G22" s="106"/>
      <c r="H22" s="106"/>
      <c r="I22" s="75" t="s">
        <v>422</v>
      </c>
      <c r="J22" s="75" t="s">
        <v>422</v>
      </c>
      <c r="K22" s="75">
        <v>0.7</v>
      </c>
      <c r="L22" s="67"/>
      <c r="M22" s="23"/>
      <c r="N22" s="23" t="s">
        <v>313</v>
      </c>
      <c r="O22" s="29"/>
    </row>
    <row r="23" spans="1:15" s="22" customFormat="1" ht="12.5" x14ac:dyDescent="0.25">
      <c r="A23" s="67"/>
      <c r="B23" s="106" t="s">
        <v>314</v>
      </c>
      <c r="C23" s="106"/>
      <c r="D23" s="106"/>
      <c r="E23" s="106"/>
      <c r="F23" s="106"/>
      <c r="G23" s="106"/>
      <c r="H23" s="106"/>
      <c r="I23" s="75" t="s">
        <v>422</v>
      </c>
      <c r="J23" s="75" t="s">
        <v>422</v>
      </c>
      <c r="K23" s="75">
        <v>1.6</v>
      </c>
      <c r="L23" s="67"/>
      <c r="M23" s="23"/>
      <c r="N23" s="23" t="s">
        <v>314</v>
      </c>
      <c r="O23" s="29"/>
    </row>
    <row r="24" spans="1:15" s="22" customFormat="1" ht="12.5" x14ac:dyDescent="0.25">
      <c r="A24" s="67"/>
      <c r="B24" s="106" t="s">
        <v>34</v>
      </c>
      <c r="C24" s="106"/>
      <c r="D24" s="106"/>
      <c r="E24" s="106"/>
      <c r="F24" s="106"/>
      <c r="G24" s="106"/>
      <c r="H24" s="106"/>
      <c r="I24" s="75" t="s">
        <v>422</v>
      </c>
      <c r="J24" s="75" t="s">
        <v>422</v>
      </c>
      <c r="K24" s="75">
        <v>1.6</v>
      </c>
      <c r="L24" s="67"/>
      <c r="M24" s="23"/>
      <c r="N24" s="23" t="s">
        <v>34</v>
      </c>
      <c r="O24" s="29"/>
    </row>
    <row r="25" spans="1:15" s="22" customFormat="1" ht="12.5" x14ac:dyDescent="0.25">
      <c r="A25" s="67"/>
      <c r="B25" s="106" t="s">
        <v>27</v>
      </c>
      <c r="C25" s="106"/>
      <c r="D25" s="106"/>
      <c r="E25" s="106"/>
      <c r="F25" s="106"/>
      <c r="G25" s="106"/>
      <c r="H25" s="106"/>
      <c r="I25" s="73" t="s">
        <v>422</v>
      </c>
      <c r="J25" s="73" t="s">
        <v>422</v>
      </c>
      <c r="K25" s="73">
        <v>11495</v>
      </c>
      <c r="L25" s="67"/>
      <c r="M25" s="23"/>
      <c r="N25" s="23" t="s">
        <v>27</v>
      </c>
      <c r="O25" s="29"/>
    </row>
    <row r="26" spans="1:15" s="22" customFormat="1" ht="12.5" x14ac:dyDescent="0.25">
      <c r="A26" s="67"/>
      <c r="B26" s="67"/>
      <c r="C26" s="67"/>
      <c r="D26" s="67"/>
      <c r="E26" s="67"/>
      <c r="F26" s="67"/>
      <c r="G26" s="67"/>
      <c r="H26" s="67"/>
      <c r="I26" s="67"/>
      <c r="J26" s="67"/>
      <c r="K26" s="67"/>
      <c r="L26" s="67"/>
      <c r="M26" s="23"/>
      <c r="N26" s="23"/>
      <c r="O26" s="29"/>
    </row>
    <row r="27" spans="1:15" s="22" customFormat="1" ht="12.5" hidden="1" x14ac:dyDescent="0.25">
      <c r="A27" s="67"/>
      <c r="B27" s="67"/>
      <c r="C27" s="67"/>
      <c r="D27" s="67"/>
      <c r="E27" s="67"/>
      <c r="F27" s="67"/>
      <c r="G27" s="67"/>
      <c r="H27" s="67"/>
      <c r="I27" s="67"/>
      <c r="J27" s="67"/>
      <c r="K27" s="67"/>
      <c r="L27" s="67"/>
      <c r="M27" s="23"/>
      <c r="N27" s="23"/>
      <c r="O27" s="29"/>
    </row>
    <row r="28" spans="1:15" s="22" customFormat="1" ht="12.5" hidden="1" x14ac:dyDescent="0.25">
      <c r="A28" s="67"/>
      <c r="B28" s="67"/>
      <c r="C28" s="67"/>
      <c r="D28" s="67"/>
      <c r="E28" s="67"/>
      <c r="F28" s="67"/>
      <c r="G28" s="67"/>
      <c r="H28" s="67"/>
      <c r="I28" s="67"/>
      <c r="J28" s="67"/>
      <c r="K28" s="67"/>
      <c r="L28" s="67"/>
      <c r="M28" s="23"/>
      <c r="N28" s="23"/>
      <c r="O28" s="29"/>
    </row>
    <row r="29" spans="1:15" s="22" customFormat="1" ht="12.5" hidden="1" x14ac:dyDescent="0.25">
      <c r="A29" s="67"/>
      <c r="B29" s="67"/>
      <c r="C29" s="67"/>
      <c r="D29" s="67"/>
      <c r="E29" s="67"/>
      <c r="F29" s="67"/>
      <c r="G29" s="67"/>
      <c r="H29" s="67"/>
      <c r="I29" s="67"/>
      <c r="J29" s="67"/>
      <c r="K29" s="67"/>
      <c r="L29" s="67"/>
      <c r="M29" s="23"/>
      <c r="N29" s="23"/>
      <c r="O29" s="29"/>
    </row>
    <row r="30" spans="1:15" s="22" customFormat="1" ht="12.5" hidden="1" x14ac:dyDescent="0.25">
      <c r="A30" s="67"/>
      <c r="B30" s="67"/>
      <c r="C30" s="67"/>
      <c r="D30" s="67"/>
      <c r="E30" s="67"/>
      <c r="F30" s="67"/>
      <c r="G30" s="67"/>
      <c r="H30" s="67"/>
      <c r="I30" s="67"/>
      <c r="J30" s="67"/>
      <c r="K30" s="67"/>
      <c r="L30" s="67"/>
      <c r="M30" s="23"/>
      <c r="N30" s="23"/>
      <c r="O30" s="29"/>
    </row>
    <row r="31" spans="1:15" s="22" customFormat="1" ht="12.5" hidden="1" x14ac:dyDescent="0.25">
      <c r="A31" s="67"/>
      <c r="B31" s="67"/>
      <c r="C31" s="67"/>
      <c r="D31" s="67"/>
      <c r="E31" s="67"/>
      <c r="F31" s="67"/>
      <c r="G31" s="67"/>
      <c r="H31" s="67"/>
      <c r="I31" s="67"/>
      <c r="J31" s="67"/>
      <c r="K31" s="67"/>
      <c r="L31" s="67"/>
      <c r="M31" s="23"/>
      <c r="N31" s="23"/>
      <c r="O31" s="29"/>
    </row>
    <row r="32" spans="1:15" s="22" customFormat="1" ht="12.5" hidden="1" x14ac:dyDescent="0.25">
      <c r="A32" s="67"/>
      <c r="B32" s="67"/>
      <c r="C32" s="67"/>
      <c r="D32" s="67"/>
      <c r="E32" s="67"/>
      <c r="F32" s="67"/>
      <c r="G32" s="67"/>
      <c r="H32" s="67"/>
      <c r="I32" s="67"/>
      <c r="J32" s="67"/>
      <c r="K32" s="67"/>
      <c r="L32" s="67"/>
      <c r="M32" s="23"/>
      <c r="N32" s="23"/>
      <c r="O32" s="29"/>
    </row>
    <row r="33" spans="1:15" s="22" customFormat="1" ht="12.5" hidden="1" x14ac:dyDescent="0.25">
      <c r="A33" s="67"/>
      <c r="B33" s="67"/>
      <c r="C33" s="67"/>
      <c r="D33" s="67"/>
      <c r="E33" s="67"/>
      <c r="F33" s="67"/>
      <c r="G33" s="67"/>
      <c r="H33" s="67"/>
      <c r="I33" s="67"/>
      <c r="J33" s="67"/>
      <c r="K33" s="67"/>
      <c r="L33" s="67"/>
      <c r="M33" s="23"/>
      <c r="N33" s="23"/>
      <c r="O33" s="29"/>
    </row>
    <row r="34" spans="1:15" s="22" customFormat="1" ht="12.5" hidden="1"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1wLdoCFl3O7fLvc4pt3mQnGmZIdb1T6No91DsFqdMzT3bIiRqlqgbOBNRVERJVWkSwPv/ChTDlOCvsZIPJ7L5g==" saltValue="Xr5mBtTHfVQypMf1cMXFYQ==" spinCount="100000" sheet="1" objects="1" scenarios="1"/>
  <mergeCells count="18">
    <mergeCell ref="B9:H9"/>
    <mergeCell ref="A1:B2"/>
    <mergeCell ref="C1:J1"/>
    <mergeCell ref="C2:K2"/>
    <mergeCell ref="B5:K5"/>
    <mergeCell ref="I7:K7"/>
    <mergeCell ref="B25:H25"/>
    <mergeCell ref="B10:H10"/>
    <mergeCell ref="B11:H11"/>
    <mergeCell ref="B14:K14"/>
    <mergeCell ref="I16:K16"/>
    <mergeCell ref="B18:H18"/>
    <mergeCell ref="B19:H19"/>
    <mergeCell ref="B20:H20"/>
    <mergeCell ref="B21:H21"/>
    <mergeCell ref="B22:H22"/>
    <mergeCell ref="B23:H23"/>
    <mergeCell ref="B24:H24"/>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3A45-2FD3-4150-AE2A-426E5E75CD23}">
  <sheetPr codeName="Sheet26"/>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430</v>
      </c>
      <c r="B1" s="109"/>
      <c r="C1" s="110" t="s">
        <v>184</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x14ac:dyDescent="0.3">
      <c r="A5" s="68"/>
      <c r="B5" s="107" t="s">
        <v>410</v>
      </c>
      <c r="C5" s="107"/>
      <c r="D5" s="107"/>
      <c r="E5" s="107"/>
      <c r="F5" s="107"/>
      <c r="G5" s="107"/>
      <c r="H5" s="107"/>
      <c r="I5" s="107"/>
      <c r="J5" s="107"/>
      <c r="K5" s="107"/>
      <c r="L5" s="68"/>
      <c r="M5" s="26" t="s">
        <v>410</v>
      </c>
      <c r="N5" s="26"/>
      <c r="O5" s="30"/>
    </row>
    <row r="6" spans="1:15" s="22" customFormat="1" ht="12.5" x14ac:dyDescent="0.25">
      <c r="A6" s="67"/>
      <c r="B6" s="67"/>
      <c r="C6" s="67"/>
      <c r="D6" s="67"/>
      <c r="E6" s="67"/>
      <c r="F6" s="67"/>
      <c r="G6" s="67"/>
      <c r="H6" s="67"/>
      <c r="I6" s="67"/>
      <c r="J6" s="67"/>
      <c r="K6" s="67"/>
      <c r="L6" s="67"/>
      <c r="M6" s="23"/>
      <c r="N6" s="23"/>
      <c r="O6" s="29"/>
    </row>
    <row r="7" spans="1:15" s="70" customFormat="1" x14ac:dyDescent="0.3">
      <c r="A7" s="69"/>
      <c r="B7" s="69"/>
      <c r="C7" s="69"/>
      <c r="D7" s="69"/>
      <c r="E7" s="69"/>
      <c r="F7" s="69"/>
      <c r="G7" s="69"/>
      <c r="H7" s="69"/>
      <c r="I7" s="108" t="s">
        <v>419</v>
      </c>
      <c r="J7" s="108"/>
      <c r="K7" s="108"/>
      <c r="L7" s="69"/>
    </row>
    <row r="8" spans="1:15" s="70" customFormat="1" x14ac:dyDescent="0.3">
      <c r="A8" s="69"/>
      <c r="B8" s="69"/>
      <c r="C8" s="69"/>
      <c r="D8" s="69"/>
      <c r="E8" s="69"/>
      <c r="F8" s="69"/>
      <c r="G8" s="69"/>
      <c r="H8" s="69"/>
      <c r="I8" s="85" t="s">
        <v>357</v>
      </c>
      <c r="J8" s="85" t="s">
        <v>358</v>
      </c>
      <c r="K8" s="85" t="s">
        <v>359</v>
      </c>
      <c r="L8" s="69"/>
    </row>
    <row r="9" spans="1:15" s="22" customFormat="1" ht="12.5" x14ac:dyDescent="0.25">
      <c r="A9" s="67"/>
      <c r="B9" s="106" t="s">
        <v>55</v>
      </c>
      <c r="C9" s="106"/>
      <c r="D9" s="106"/>
      <c r="E9" s="106"/>
      <c r="F9" s="106"/>
      <c r="G9" s="106"/>
      <c r="H9" s="106"/>
      <c r="I9" s="75">
        <v>9.4</v>
      </c>
      <c r="J9" s="75">
        <v>10.8</v>
      </c>
      <c r="K9" s="75">
        <v>12.9</v>
      </c>
      <c r="L9" s="67"/>
      <c r="M9" s="23"/>
      <c r="N9" s="23" t="s">
        <v>55</v>
      </c>
      <c r="O9" s="29"/>
    </row>
    <row r="10" spans="1:15" s="22" customFormat="1" ht="12.5" x14ac:dyDescent="0.25">
      <c r="A10" s="67"/>
      <c r="B10" s="106" t="s">
        <v>56</v>
      </c>
      <c r="C10" s="106"/>
      <c r="D10" s="106"/>
      <c r="E10" s="106"/>
      <c r="F10" s="106"/>
      <c r="G10" s="106"/>
      <c r="H10" s="106"/>
      <c r="I10" s="75">
        <v>88.8</v>
      </c>
      <c r="J10" s="75">
        <v>86.9</v>
      </c>
      <c r="K10" s="75">
        <v>84.2</v>
      </c>
      <c r="L10" s="67"/>
      <c r="M10" s="23"/>
      <c r="N10" s="23" t="s">
        <v>56</v>
      </c>
      <c r="O10" s="29"/>
    </row>
    <row r="11" spans="1:15" s="22" customFormat="1" ht="12.5" x14ac:dyDescent="0.25">
      <c r="A11" s="67"/>
      <c r="B11" s="106" t="s">
        <v>315</v>
      </c>
      <c r="C11" s="106"/>
      <c r="D11" s="106"/>
      <c r="E11" s="106"/>
      <c r="F11" s="106"/>
      <c r="G11" s="106"/>
      <c r="H11" s="106"/>
      <c r="I11" s="75">
        <v>1.8</v>
      </c>
      <c r="J11" s="75">
        <v>2.2999999999999998</v>
      </c>
      <c r="K11" s="75">
        <v>2.9</v>
      </c>
      <c r="L11" s="67"/>
      <c r="M11" s="23"/>
      <c r="N11" s="23" t="s">
        <v>315</v>
      </c>
      <c r="O11" s="29"/>
    </row>
    <row r="12" spans="1:15" s="25" customFormat="1" x14ac:dyDescent="0.25">
      <c r="A12" s="67"/>
      <c r="B12" s="106" t="s">
        <v>27</v>
      </c>
      <c r="C12" s="106"/>
      <c r="D12" s="106"/>
      <c r="E12" s="106"/>
      <c r="F12" s="106"/>
      <c r="G12" s="106"/>
      <c r="H12" s="106"/>
      <c r="I12" s="73">
        <v>12713</v>
      </c>
      <c r="J12" s="73">
        <v>11725</v>
      </c>
      <c r="K12" s="73">
        <v>11552</v>
      </c>
      <c r="L12" s="67"/>
      <c r="M12" s="26"/>
      <c r="N12" s="26" t="s">
        <v>27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67"/>
      <c r="C14" s="67"/>
      <c r="D14" s="67"/>
      <c r="E14" s="67"/>
      <c r="F14" s="67"/>
      <c r="G14" s="67"/>
      <c r="H14" s="67"/>
      <c r="I14" s="67"/>
      <c r="J14" s="67"/>
      <c r="K14" s="67"/>
      <c r="L14" s="67"/>
      <c r="M14" s="26"/>
      <c r="N14" s="26"/>
      <c r="O14" s="30"/>
    </row>
    <row r="15" spans="1:15" s="25" customFormat="1" ht="26" x14ac:dyDescent="0.3">
      <c r="A15" s="68"/>
      <c r="B15" s="107" t="s">
        <v>411</v>
      </c>
      <c r="C15" s="107"/>
      <c r="D15" s="107"/>
      <c r="E15" s="107"/>
      <c r="F15" s="107"/>
      <c r="G15" s="107"/>
      <c r="H15" s="107"/>
      <c r="I15" s="107"/>
      <c r="J15" s="107"/>
      <c r="K15" s="107"/>
      <c r="L15" s="68"/>
      <c r="M15" s="26" t="s">
        <v>411</v>
      </c>
      <c r="N15" s="26"/>
      <c r="O15" s="30"/>
    </row>
    <row r="16" spans="1:15" s="22" customFormat="1" ht="12.5" x14ac:dyDescent="0.25">
      <c r="A16" s="67"/>
      <c r="B16" s="67"/>
      <c r="C16" s="67"/>
      <c r="D16" s="67"/>
      <c r="E16" s="67"/>
      <c r="F16" s="67"/>
      <c r="G16" s="67"/>
      <c r="H16" s="67"/>
      <c r="I16" s="67"/>
      <c r="J16" s="67"/>
      <c r="K16" s="67"/>
      <c r="L16" s="67"/>
      <c r="M16" s="23"/>
      <c r="N16" s="23"/>
      <c r="O16" s="29"/>
    </row>
    <row r="17" spans="1:15" s="70" customFormat="1" x14ac:dyDescent="0.3">
      <c r="A17" s="69"/>
      <c r="B17" s="69"/>
      <c r="C17" s="69"/>
      <c r="D17" s="69"/>
      <c r="E17" s="69"/>
      <c r="F17" s="69"/>
      <c r="G17" s="69"/>
      <c r="H17" s="69"/>
      <c r="I17" s="108" t="s">
        <v>419</v>
      </c>
      <c r="J17" s="108"/>
      <c r="K17" s="108"/>
      <c r="L17" s="69"/>
    </row>
    <row r="18" spans="1:15" s="70" customFormat="1" x14ac:dyDescent="0.3">
      <c r="A18" s="69"/>
      <c r="B18" s="69"/>
      <c r="C18" s="69"/>
      <c r="D18" s="69"/>
      <c r="E18" s="69"/>
      <c r="F18" s="69"/>
      <c r="G18" s="69"/>
      <c r="H18" s="69"/>
      <c r="I18" s="85" t="s">
        <v>357</v>
      </c>
      <c r="J18" s="85" t="s">
        <v>358</v>
      </c>
      <c r="K18" s="85" t="s">
        <v>359</v>
      </c>
      <c r="L18" s="69"/>
    </row>
    <row r="19" spans="1:15" s="22" customFormat="1" ht="12.5" x14ac:dyDescent="0.25">
      <c r="A19" s="67"/>
      <c r="B19" s="106" t="s">
        <v>316</v>
      </c>
      <c r="C19" s="106"/>
      <c r="D19" s="106"/>
      <c r="E19" s="106"/>
      <c r="F19" s="106"/>
      <c r="G19" s="106"/>
      <c r="H19" s="106"/>
      <c r="I19" s="75">
        <v>50.7</v>
      </c>
      <c r="J19" s="75">
        <v>52.6</v>
      </c>
      <c r="K19" s="75">
        <v>59.2</v>
      </c>
      <c r="L19" s="67"/>
      <c r="M19" s="23"/>
      <c r="N19" s="23" t="s">
        <v>316</v>
      </c>
      <c r="O19" s="29"/>
    </row>
    <row r="20" spans="1:15" s="22" customFormat="1" ht="12.5" x14ac:dyDescent="0.25">
      <c r="A20" s="67"/>
      <c r="B20" s="106" t="s">
        <v>317</v>
      </c>
      <c r="C20" s="106"/>
      <c r="D20" s="106"/>
      <c r="E20" s="106"/>
      <c r="F20" s="106"/>
      <c r="G20" s="106"/>
      <c r="H20" s="106"/>
      <c r="I20" s="75">
        <v>16.7</v>
      </c>
      <c r="J20" s="75">
        <v>17.5</v>
      </c>
      <c r="K20" s="75">
        <v>14.8</v>
      </c>
      <c r="L20" s="67"/>
      <c r="M20" s="23"/>
      <c r="N20" s="23" t="s">
        <v>317</v>
      </c>
      <c r="O20" s="29"/>
    </row>
    <row r="21" spans="1:15" s="22" customFormat="1" ht="12.5" x14ac:dyDescent="0.25">
      <c r="A21" s="67"/>
      <c r="B21" s="106" t="s">
        <v>318</v>
      </c>
      <c r="C21" s="106"/>
      <c r="D21" s="106"/>
      <c r="E21" s="106"/>
      <c r="F21" s="106"/>
      <c r="G21" s="106"/>
      <c r="H21" s="106"/>
      <c r="I21" s="75">
        <v>2.7</v>
      </c>
      <c r="J21" s="75">
        <v>2.7</v>
      </c>
      <c r="K21" s="75">
        <v>3.2</v>
      </c>
      <c r="L21" s="67"/>
      <c r="M21" s="23"/>
      <c r="N21" s="23" t="s">
        <v>318</v>
      </c>
      <c r="O21" s="29"/>
    </row>
    <row r="22" spans="1:15" s="22" customFormat="1" ht="12.5" x14ac:dyDescent="0.25">
      <c r="A22" s="67"/>
      <c r="B22" s="106" t="s">
        <v>319</v>
      </c>
      <c r="C22" s="106"/>
      <c r="D22" s="106"/>
      <c r="E22" s="106"/>
      <c r="F22" s="106"/>
      <c r="G22" s="106"/>
      <c r="H22" s="106"/>
      <c r="I22" s="75">
        <v>7.7</v>
      </c>
      <c r="J22" s="75">
        <v>6.7</v>
      </c>
      <c r="K22" s="75">
        <v>6.5</v>
      </c>
      <c r="L22" s="67"/>
      <c r="M22" s="23"/>
      <c r="N22" s="23" t="s">
        <v>319</v>
      </c>
      <c r="O22" s="29"/>
    </row>
    <row r="23" spans="1:15" s="22" customFormat="1" ht="12.5" x14ac:dyDescent="0.25">
      <c r="A23" s="67"/>
      <c r="B23" s="106" t="s">
        <v>320</v>
      </c>
      <c r="C23" s="106"/>
      <c r="D23" s="106"/>
      <c r="E23" s="106"/>
      <c r="F23" s="106"/>
      <c r="G23" s="106"/>
      <c r="H23" s="106"/>
      <c r="I23" s="75">
        <v>1.8</v>
      </c>
      <c r="J23" s="75">
        <v>2.2000000000000002</v>
      </c>
      <c r="K23" s="75">
        <v>2.7</v>
      </c>
      <c r="L23" s="67"/>
      <c r="M23" s="23"/>
      <c r="N23" s="23" t="s">
        <v>320</v>
      </c>
      <c r="O23" s="29"/>
    </row>
    <row r="24" spans="1:15" s="22" customFormat="1" ht="12.5" x14ac:dyDescent="0.25">
      <c r="A24" s="67"/>
      <c r="B24" s="106" t="s">
        <v>321</v>
      </c>
      <c r="C24" s="106"/>
      <c r="D24" s="106"/>
      <c r="E24" s="106"/>
      <c r="F24" s="106"/>
      <c r="G24" s="106"/>
      <c r="H24" s="106"/>
      <c r="I24" s="75">
        <v>22</v>
      </c>
      <c r="J24" s="75">
        <v>20.2</v>
      </c>
      <c r="K24" s="75">
        <v>19.3</v>
      </c>
      <c r="L24" s="67"/>
      <c r="M24" s="23"/>
      <c r="N24" s="23" t="s">
        <v>321</v>
      </c>
      <c r="O24" s="29"/>
    </row>
    <row r="25" spans="1:15" s="22" customFormat="1" ht="12.5" x14ac:dyDescent="0.25">
      <c r="A25" s="67"/>
      <c r="B25" s="106" t="s">
        <v>322</v>
      </c>
      <c r="C25" s="106"/>
      <c r="D25" s="106"/>
      <c r="E25" s="106"/>
      <c r="F25" s="106"/>
      <c r="G25" s="106"/>
      <c r="H25" s="106"/>
      <c r="I25" s="75">
        <v>4.5</v>
      </c>
      <c r="J25" s="75">
        <v>3.3</v>
      </c>
      <c r="K25" s="75">
        <v>3.1</v>
      </c>
      <c r="L25" s="67"/>
      <c r="M25" s="23"/>
      <c r="N25" s="23" t="s">
        <v>322</v>
      </c>
      <c r="O25" s="29"/>
    </row>
    <row r="26" spans="1:15" s="22" customFormat="1" ht="12.5" x14ac:dyDescent="0.25">
      <c r="A26" s="67"/>
      <c r="B26" s="106" t="s">
        <v>34</v>
      </c>
      <c r="C26" s="106"/>
      <c r="D26" s="106"/>
      <c r="E26" s="106"/>
      <c r="F26" s="106"/>
      <c r="G26" s="106"/>
      <c r="H26" s="106"/>
      <c r="I26" s="75">
        <v>5.4</v>
      </c>
      <c r="J26" s="75">
        <v>5.0999999999999996</v>
      </c>
      <c r="K26" s="75">
        <v>4.8</v>
      </c>
      <c r="L26" s="67"/>
      <c r="M26" s="23"/>
      <c r="N26" s="23" t="s">
        <v>34</v>
      </c>
      <c r="O26" s="29"/>
    </row>
    <row r="27" spans="1:15" s="22" customFormat="1" ht="12.5" x14ac:dyDescent="0.25">
      <c r="A27" s="67"/>
      <c r="B27" s="106" t="s">
        <v>27</v>
      </c>
      <c r="C27" s="106"/>
      <c r="D27" s="106"/>
      <c r="E27" s="106"/>
      <c r="F27" s="106"/>
      <c r="G27" s="106"/>
      <c r="H27" s="106"/>
      <c r="I27" s="73">
        <v>1420</v>
      </c>
      <c r="J27" s="73">
        <v>1533</v>
      </c>
      <c r="K27" s="73">
        <v>1826</v>
      </c>
      <c r="L27" s="67"/>
      <c r="M27" s="23"/>
      <c r="N27" s="23" t="s">
        <v>27</v>
      </c>
      <c r="O27" s="29"/>
    </row>
    <row r="28" spans="1:15" s="22" customFormat="1" ht="12.5" x14ac:dyDescent="0.25">
      <c r="A28" s="67"/>
      <c r="B28" s="67"/>
      <c r="C28" s="67"/>
      <c r="D28" s="67"/>
      <c r="E28" s="67"/>
      <c r="F28" s="67"/>
      <c r="G28" s="67"/>
      <c r="H28" s="67"/>
      <c r="I28" s="67"/>
      <c r="J28" s="67"/>
      <c r="K28" s="67"/>
      <c r="L28" s="67"/>
      <c r="M28" s="23"/>
      <c r="N28" s="23"/>
      <c r="O28" s="29"/>
    </row>
    <row r="29" spans="1:15" s="22" customFormat="1" ht="12.5" x14ac:dyDescent="0.25">
      <c r="A29" s="67"/>
      <c r="B29" s="67"/>
      <c r="C29" s="67"/>
      <c r="D29" s="67"/>
      <c r="E29" s="67"/>
      <c r="F29" s="67"/>
      <c r="G29" s="67"/>
      <c r="H29" s="67"/>
      <c r="I29" s="67"/>
      <c r="J29" s="67"/>
      <c r="K29" s="67"/>
      <c r="L29" s="67"/>
      <c r="M29" s="23"/>
      <c r="N29" s="23"/>
      <c r="O29" s="29"/>
    </row>
    <row r="30" spans="1:15" s="25" customFormat="1" ht="26" x14ac:dyDescent="0.3">
      <c r="A30" s="68"/>
      <c r="B30" s="107" t="s">
        <v>412</v>
      </c>
      <c r="C30" s="107"/>
      <c r="D30" s="107"/>
      <c r="E30" s="107"/>
      <c r="F30" s="107"/>
      <c r="G30" s="107"/>
      <c r="H30" s="107"/>
      <c r="I30" s="107"/>
      <c r="J30" s="107"/>
      <c r="K30" s="107"/>
      <c r="L30" s="68"/>
      <c r="M30" s="26" t="s">
        <v>412</v>
      </c>
      <c r="N30" s="26"/>
      <c r="O30" s="30"/>
    </row>
    <row r="31" spans="1:15" s="22" customFormat="1" ht="12.5" x14ac:dyDescent="0.25">
      <c r="A31" s="67"/>
      <c r="B31" s="67"/>
      <c r="C31" s="67"/>
      <c r="D31" s="67"/>
      <c r="E31" s="67"/>
      <c r="F31" s="67"/>
      <c r="G31" s="67"/>
      <c r="H31" s="67"/>
      <c r="I31" s="67"/>
      <c r="J31" s="67"/>
      <c r="K31" s="67"/>
      <c r="L31" s="67"/>
      <c r="M31" s="23"/>
      <c r="N31" s="23"/>
      <c r="O31" s="29"/>
    </row>
    <row r="32" spans="1:15" s="70" customFormat="1" x14ac:dyDescent="0.3">
      <c r="A32" s="69"/>
      <c r="B32" s="69"/>
      <c r="C32" s="69"/>
      <c r="D32" s="69"/>
      <c r="E32" s="69"/>
      <c r="F32" s="69"/>
      <c r="G32" s="69"/>
      <c r="H32" s="69"/>
      <c r="I32" s="108" t="s">
        <v>419</v>
      </c>
      <c r="J32" s="108"/>
      <c r="K32" s="108"/>
      <c r="L32" s="69"/>
    </row>
    <row r="33" spans="1:15" s="70" customFormat="1" x14ac:dyDescent="0.3">
      <c r="A33" s="69"/>
      <c r="B33" s="69"/>
      <c r="C33" s="69"/>
      <c r="D33" s="69"/>
      <c r="E33" s="69"/>
      <c r="F33" s="69"/>
      <c r="G33" s="69"/>
      <c r="H33" s="69"/>
      <c r="I33" s="85" t="s">
        <v>357</v>
      </c>
      <c r="J33" s="85" t="s">
        <v>358</v>
      </c>
      <c r="K33" s="85" t="s">
        <v>359</v>
      </c>
      <c r="L33" s="69"/>
    </row>
    <row r="34" spans="1:15" s="22" customFormat="1" ht="12.5" x14ac:dyDescent="0.25">
      <c r="A34" s="67"/>
      <c r="B34" s="106" t="s">
        <v>55</v>
      </c>
      <c r="C34" s="106"/>
      <c r="D34" s="106"/>
      <c r="E34" s="106"/>
      <c r="F34" s="106"/>
      <c r="G34" s="106"/>
      <c r="H34" s="106"/>
      <c r="I34" s="75">
        <v>50.4</v>
      </c>
      <c r="J34" s="75">
        <v>46.1</v>
      </c>
      <c r="K34" s="75">
        <v>41.7</v>
      </c>
      <c r="L34" s="67"/>
      <c r="M34" s="23"/>
      <c r="N34" s="23" t="s">
        <v>55</v>
      </c>
      <c r="O34" s="29"/>
    </row>
    <row r="35" spans="1:15" s="22" customFormat="1" ht="12.5" x14ac:dyDescent="0.25">
      <c r="A35" s="67"/>
      <c r="B35" s="106" t="s">
        <v>56</v>
      </c>
      <c r="C35" s="106"/>
      <c r="D35" s="106"/>
      <c r="E35" s="106"/>
      <c r="F35" s="106"/>
      <c r="G35" s="106"/>
      <c r="H35" s="106"/>
      <c r="I35" s="75">
        <v>49.6</v>
      </c>
      <c r="J35" s="75">
        <v>53.9</v>
      </c>
      <c r="K35" s="75">
        <v>58.3</v>
      </c>
      <c r="L35" s="67"/>
      <c r="M35" s="23"/>
      <c r="N35" s="23" t="s">
        <v>56</v>
      </c>
      <c r="O35" s="29"/>
    </row>
    <row r="36" spans="1:15" s="22" customFormat="1" ht="12.5" x14ac:dyDescent="0.25">
      <c r="A36" s="67"/>
      <c r="B36" s="106" t="s">
        <v>27</v>
      </c>
      <c r="C36" s="106"/>
      <c r="D36" s="106"/>
      <c r="E36" s="106"/>
      <c r="F36" s="106"/>
      <c r="G36" s="106"/>
      <c r="H36" s="106"/>
      <c r="I36" s="73">
        <v>1313</v>
      </c>
      <c r="J36" s="73">
        <v>1402</v>
      </c>
      <c r="K36" s="73">
        <v>1677</v>
      </c>
      <c r="L36" s="67"/>
      <c r="M36" s="23"/>
      <c r="N36" s="23" t="s">
        <v>27</v>
      </c>
      <c r="O36" s="29"/>
    </row>
    <row r="37" spans="1:15" s="22" customFormat="1" ht="12.5" x14ac:dyDescent="0.25">
      <c r="A37" s="67"/>
      <c r="B37" s="67"/>
      <c r="C37" s="67"/>
      <c r="D37" s="67"/>
      <c r="E37" s="67"/>
      <c r="F37" s="67"/>
      <c r="G37" s="67"/>
      <c r="H37" s="67"/>
      <c r="I37" s="67"/>
      <c r="J37" s="67"/>
      <c r="K37" s="67"/>
      <c r="L37" s="67"/>
      <c r="M37" s="23"/>
      <c r="N37" s="23"/>
      <c r="O37" s="29"/>
    </row>
    <row r="38" spans="1:15" s="22" customFormat="1" ht="12.5" x14ac:dyDescent="0.25">
      <c r="A38" s="67"/>
      <c r="B38" s="67"/>
      <c r="C38" s="67"/>
      <c r="D38" s="67"/>
      <c r="E38" s="67"/>
      <c r="F38" s="67"/>
      <c r="G38" s="67"/>
      <c r="H38" s="67"/>
      <c r="I38" s="67"/>
      <c r="J38" s="67"/>
      <c r="K38" s="67"/>
      <c r="L38" s="67"/>
      <c r="M38" s="23"/>
      <c r="N38" s="23"/>
      <c r="O38" s="29"/>
    </row>
    <row r="39" spans="1:15" s="25" customFormat="1" ht="26" x14ac:dyDescent="0.3">
      <c r="A39" s="68"/>
      <c r="B39" s="107" t="s">
        <v>413</v>
      </c>
      <c r="C39" s="107"/>
      <c r="D39" s="107"/>
      <c r="E39" s="107"/>
      <c r="F39" s="107"/>
      <c r="G39" s="107"/>
      <c r="H39" s="107"/>
      <c r="I39" s="107"/>
      <c r="J39" s="107"/>
      <c r="K39" s="107"/>
      <c r="L39" s="68"/>
      <c r="M39" s="26" t="s">
        <v>413</v>
      </c>
      <c r="N39" s="26"/>
      <c r="O39" s="30"/>
    </row>
    <row r="40" spans="1:15" s="22" customFormat="1" ht="12.5" x14ac:dyDescent="0.25">
      <c r="A40" s="67"/>
      <c r="B40" s="67"/>
      <c r="C40" s="67"/>
      <c r="D40" s="67"/>
      <c r="E40" s="67"/>
      <c r="F40" s="67"/>
      <c r="G40" s="67"/>
      <c r="H40" s="67"/>
      <c r="I40" s="67"/>
      <c r="J40" s="67"/>
      <c r="K40" s="67"/>
      <c r="L40" s="67"/>
      <c r="M40" s="23"/>
      <c r="N40" s="23"/>
      <c r="O40" s="29"/>
    </row>
    <row r="41" spans="1:15" s="70" customFormat="1" x14ac:dyDescent="0.3">
      <c r="A41" s="69"/>
      <c r="B41" s="69"/>
      <c r="C41" s="69"/>
      <c r="D41" s="69"/>
      <c r="E41" s="69"/>
      <c r="F41" s="69"/>
      <c r="G41" s="69"/>
      <c r="H41" s="69"/>
      <c r="I41" s="108" t="s">
        <v>419</v>
      </c>
      <c r="J41" s="108"/>
      <c r="K41" s="108"/>
      <c r="L41" s="69"/>
    </row>
    <row r="42" spans="1:15" s="70" customFormat="1" x14ac:dyDescent="0.3">
      <c r="A42" s="69"/>
      <c r="B42" s="69"/>
      <c r="C42" s="69"/>
      <c r="D42" s="69"/>
      <c r="E42" s="69"/>
      <c r="F42" s="69"/>
      <c r="G42" s="69"/>
      <c r="H42" s="69"/>
      <c r="I42" s="85" t="s">
        <v>357</v>
      </c>
      <c r="J42" s="85" t="s">
        <v>358</v>
      </c>
      <c r="K42" s="85" t="s">
        <v>359</v>
      </c>
      <c r="L42" s="69"/>
    </row>
    <row r="43" spans="1:15" s="22" customFormat="1" ht="12.5" x14ac:dyDescent="0.25">
      <c r="A43" s="67"/>
      <c r="B43" s="106" t="s">
        <v>323</v>
      </c>
      <c r="C43" s="106"/>
      <c r="D43" s="106"/>
      <c r="E43" s="106"/>
      <c r="F43" s="106"/>
      <c r="G43" s="106"/>
      <c r="H43" s="106"/>
      <c r="I43" s="75">
        <v>2</v>
      </c>
      <c r="J43" s="75">
        <v>2.1</v>
      </c>
      <c r="K43" s="75">
        <v>2.4</v>
      </c>
      <c r="L43" s="67"/>
      <c r="M43" s="23"/>
      <c r="N43" s="23" t="s">
        <v>323</v>
      </c>
      <c r="O43" s="29"/>
    </row>
    <row r="44" spans="1:15" s="22" customFormat="1" ht="12.5" x14ac:dyDescent="0.25">
      <c r="A44" s="67"/>
      <c r="B44" s="106" t="s">
        <v>324</v>
      </c>
      <c r="C44" s="106"/>
      <c r="D44" s="106"/>
      <c r="E44" s="106"/>
      <c r="F44" s="106"/>
      <c r="G44" s="106"/>
      <c r="H44" s="106"/>
      <c r="I44" s="75">
        <v>1.7</v>
      </c>
      <c r="J44" s="75">
        <v>1.3</v>
      </c>
      <c r="K44" s="75">
        <v>1.2</v>
      </c>
      <c r="L44" s="67"/>
      <c r="M44" s="23"/>
      <c r="N44" s="23" t="s">
        <v>324</v>
      </c>
      <c r="O44" s="29"/>
    </row>
    <row r="45" spans="1:15" s="22" customFormat="1" ht="25" x14ac:dyDescent="0.25">
      <c r="A45" s="67"/>
      <c r="B45" s="106" t="s">
        <v>325</v>
      </c>
      <c r="C45" s="106"/>
      <c r="D45" s="106"/>
      <c r="E45" s="106"/>
      <c r="F45" s="106"/>
      <c r="G45" s="106"/>
      <c r="H45" s="106"/>
      <c r="I45" s="75">
        <v>68.3</v>
      </c>
      <c r="J45" s="75">
        <v>72</v>
      </c>
      <c r="K45" s="75">
        <v>61.5</v>
      </c>
      <c r="L45" s="67"/>
      <c r="M45" s="23"/>
      <c r="N45" s="23" t="s">
        <v>325</v>
      </c>
      <c r="O45" s="29"/>
    </row>
    <row r="46" spans="1:15" s="22" customFormat="1" ht="12.5" x14ac:dyDescent="0.25">
      <c r="A46" s="67"/>
      <c r="B46" s="106" t="s">
        <v>326</v>
      </c>
      <c r="C46" s="106"/>
      <c r="D46" s="106"/>
      <c r="E46" s="106"/>
      <c r="F46" s="106"/>
      <c r="G46" s="106"/>
      <c r="H46" s="106"/>
      <c r="I46" s="75">
        <v>28</v>
      </c>
      <c r="J46" s="75">
        <v>24.6</v>
      </c>
      <c r="K46" s="75">
        <v>34.9</v>
      </c>
      <c r="L46" s="67"/>
      <c r="M46" s="23"/>
      <c r="N46" s="23" t="s">
        <v>326</v>
      </c>
      <c r="O46" s="29"/>
    </row>
    <row r="47" spans="1:15" s="22" customFormat="1" ht="12.5" x14ac:dyDescent="0.25">
      <c r="A47" s="67"/>
      <c r="B47" s="106" t="s">
        <v>27</v>
      </c>
      <c r="C47" s="106"/>
      <c r="D47" s="106"/>
      <c r="E47" s="106"/>
      <c r="F47" s="106"/>
      <c r="G47" s="106"/>
      <c r="H47" s="106"/>
      <c r="I47" s="73">
        <v>646</v>
      </c>
      <c r="J47" s="73">
        <v>753</v>
      </c>
      <c r="K47" s="73">
        <v>976</v>
      </c>
      <c r="L47" s="67"/>
      <c r="M47" s="23"/>
      <c r="N47" s="23" t="s">
        <v>27</v>
      </c>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96IzIhB+oq1bCSaamKJe2zQdZuySg5BN7RDUQb5hwDPdR9X6IUtOhhAWvrjwsSAeKVEltPukmG+xn1Exb+3y/w==" saltValue="j+qi4jQMY4201duaYdmw5A==" spinCount="100000" sheet="1" objects="1" scenarios="1"/>
  <mergeCells count="32">
    <mergeCell ref="B19:H19"/>
    <mergeCell ref="A1:B2"/>
    <mergeCell ref="C1:J1"/>
    <mergeCell ref="C2:K2"/>
    <mergeCell ref="B5:K5"/>
    <mergeCell ref="I7:K7"/>
    <mergeCell ref="B9:H9"/>
    <mergeCell ref="B10:H10"/>
    <mergeCell ref="B11:H11"/>
    <mergeCell ref="B12:H12"/>
    <mergeCell ref="B15:K15"/>
    <mergeCell ref="I17:K17"/>
    <mergeCell ref="B35:H35"/>
    <mergeCell ref="B20:H20"/>
    <mergeCell ref="B21:H21"/>
    <mergeCell ref="B22:H22"/>
    <mergeCell ref="B23:H23"/>
    <mergeCell ref="B24:H24"/>
    <mergeCell ref="B25:H25"/>
    <mergeCell ref="B26:H26"/>
    <mergeCell ref="B27:H27"/>
    <mergeCell ref="B30:K30"/>
    <mergeCell ref="I32:K32"/>
    <mergeCell ref="B34:H34"/>
    <mergeCell ref="B46:H46"/>
    <mergeCell ref="B47:H47"/>
    <mergeCell ref="B36:H36"/>
    <mergeCell ref="B39:K39"/>
    <mergeCell ref="I41:K41"/>
    <mergeCell ref="B43:H43"/>
    <mergeCell ref="B44:H44"/>
    <mergeCell ref="B45:H45"/>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DE43-7CC1-4237-B685-E5D6D6FF388B}">
  <sheetPr codeName="Sheet2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431</v>
      </c>
      <c r="B1" s="109"/>
      <c r="C1" s="110" t="s">
        <v>13</v>
      </c>
      <c r="D1" s="110"/>
      <c r="E1" s="110"/>
      <c r="F1" s="110"/>
      <c r="G1" s="110"/>
      <c r="H1" s="110"/>
      <c r="I1" s="110"/>
      <c r="J1" s="110"/>
      <c r="K1" s="54"/>
      <c r="L1" s="4"/>
      <c r="M1" s="20"/>
      <c r="N1" s="20"/>
      <c r="O1" s="31"/>
    </row>
    <row r="2" spans="1:15" s="5" customFormat="1" ht="17.25" customHeight="1" x14ac:dyDescent="0.35">
      <c r="A2" s="97"/>
      <c r="B2" s="97"/>
      <c r="C2" s="98" t="s">
        <v>418</v>
      </c>
      <c r="D2" s="98"/>
      <c r="E2" s="98"/>
      <c r="F2" s="98"/>
      <c r="G2" s="98"/>
      <c r="H2" s="98"/>
      <c r="I2" s="98"/>
      <c r="J2" s="98"/>
      <c r="K2" s="98"/>
      <c r="L2" s="6"/>
      <c r="M2" s="20"/>
      <c r="N2" s="20"/>
      <c r="O2" s="31"/>
    </row>
    <row r="3" spans="1:15" s="7" customFormat="1" ht="12.5" x14ac:dyDescent="0.25">
      <c r="M3" s="21"/>
      <c r="N3" s="21"/>
      <c r="O3" s="84"/>
    </row>
    <row r="4" spans="1:15" s="22" customFormat="1" ht="12.5" x14ac:dyDescent="0.3">
      <c r="A4" s="24"/>
      <c r="B4" s="24"/>
      <c r="C4" s="24"/>
      <c r="D4" s="24"/>
      <c r="E4" s="24"/>
      <c r="F4" s="24"/>
      <c r="G4" s="24"/>
      <c r="H4" s="38"/>
      <c r="I4" s="38"/>
      <c r="J4" s="38"/>
      <c r="K4" s="38"/>
      <c r="L4" s="24"/>
      <c r="M4" s="23"/>
      <c r="N4" s="23"/>
      <c r="O4" s="29"/>
    </row>
    <row r="5" spans="1:15" s="25" customFormat="1" ht="26" x14ac:dyDescent="0.3">
      <c r="A5" s="68"/>
      <c r="B5" s="107" t="s">
        <v>414</v>
      </c>
      <c r="C5" s="107"/>
      <c r="D5" s="107"/>
      <c r="E5" s="107"/>
      <c r="F5" s="107"/>
      <c r="G5" s="107"/>
      <c r="H5" s="107"/>
      <c r="I5" s="107"/>
      <c r="J5" s="107"/>
      <c r="K5" s="107"/>
      <c r="L5" s="68"/>
      <c r="M5" s="26" t="s">
        <v>414</v>
      </c>
      <c r="N5" s="26"/>
      <c r="O5" s="30"/>
    </row>
    <row r="6" spans="1:15" s="22" customFormat="1" ht="12.5" x14ac:dyDescent="0.25">
      <c r="A6" s="67"/>
      <c r="B6" s="67"/>
      <c r="C6" s="67"/>
      <c r="D6" s="67"/>
      <c r="E6" s="67"/>
      <c r="F6" s="67"/>
      <c r="G6" s="67"/>
      <c r="H6" s="67"/>
      <c r="I6" s="67"/>
      <c r="J6" s="67"/>
      <c r="K6" s="67"/>
      <c r="L6" s="67"/>
      <c r="M6" s="23"/>
      <c r="N6" s="23"/>
      <c r="O6" s="29"/>
    </row>
    <row r="7" spans="1:15" s="70" customFormat="1" x14ac:dyDescent="0.3">
      <c r="A7" s="69"/>
      <c r="B7" s="69"/>
      <c r="C7" s="69"/>
      <c r="D7" s="69"/>
      <c r="E7" s="69"/>
      <c r="F7" s="69"/>
      <c r="G7" s="69"/>
      <c r="H7" s="69"/>
      <c r="I7" s="108" t="s">
        <v>419</v>
      </c>
      <c r="J7" s="108"/>
      <c r="K7" s="108"/>
      <c r="L7" s="69"/>
    </row>
    <row r="8" spans="1:15" s="70" customFormat="1" x14ac:dyDescent="0.3">
      <c r="A8" s="69"/>
      <c r="B8" s="69"/>
      <c r="C8" s="69"/>
      <c r="D8" s="69"/>
      <c r="E8" s="69"/>
      <c r="F8" s="69"/>
      <c r="G8" s="69"/>
      <c r="H8" s="69"/>
      <c r="I8" s="85" t="s">
        <v>357</v>
      </c>
      <c r="J8" s="85" t="s">
        <v>358</v>
      </c>
      <c r="K8" s="85" t="s">
        <v>359</v>
      </c>
      <c r="L8" s="69"/>
    </row>
    <row r="9" spans="1:15" s="22" customFormat="1" ht="12.5" x14ac:dyDescent="0.25">
      <c r="A9" s="67"/>
      <c r="B9" s="106" t="s">
        <v>120</v>
      </c>
      <c r="C9" s="106"/>
      <c r="D9" s="106"/>
      <c r="E9" s="106"/>
      <c r="F9" s="106"/>
      <c r="G9" s="106"/>
      <c r="H9" s="106"/>
      <c r="I9" s="75">
        <v>38.9</v>
      </c>
      <c r="J9" s="75">
        <v>38.6</v>
      </c>
      <c r="K9" s="75">
        <v>37.299999999999997</v>
      </c>
      <c r="L9" s="67"/>
      <c r="M9" s="23"/>
      <c r="N9" s="23" t="s">
        <v>120</v>
      </c>
      <c r="O9" s="29"/>
    </row>
    <row r="10" spans="1:15" s="22" customFormat="1" ht="12.5" x14ac:dyDescent="0.25">
      <c r="A10" s="67"/>
      <c r="B10" s="106" t="s">
        <v>121</v>
      </c>
      <c r="C10" s="106"/>
      <c r="D10" s="106"/>
      <c r="E10" s="106"/>
      <c r="F10" s="106"/>
      <c r="G10" s="106"/>
      <c r="H10" s="106"/>
      <c r="I10" s="75">
        <v>61.1</v>
      </c>
      <c r="J10" s="75">
        <v>61.4</v>
      </c>
      <c r="K10" s="75">
        <v>62.7</v>
      </c>
      <c r="L10" s="67"/>
      <c r="M10" s="23"/>
      <c r="N10" s="23" t="s">
        <v>121</v>
      </c>
      <c r="O10" s="29"/>
    </row>
    <row r="11" spans="1:15" s="22" customFormat="1" ht="12.5" x14ac:dyDescent="0.25">
      <c r="A11" s="67"/>
      <c r="B11" s="106" t="s">
        <v>27</v>
      </c>
      <c r="C11" s="106"/>
      <c r="D11" s="106"/>
      <c r="E11" s="106"/>
      <c r="F11" s="106"/>
      <c r="G11" s="106"/>
      <c r="H11" s="106"/>
      <c r="I11" s="73">
        <v>13967</v>
      </c>
      <c r="J11" s="73">
        <v>13099</v>
      </c>
      <c r="K11" s="73">
        <v>12781</v>
      </c>
      <c r="L11" s="67"/>
      <c r="M11" s="23"/>
      <c r="N11" s="23" t="s">
        <v>27</v>
      </c>
      <c r="O11" s="29"/>
    </row>
    <row r="12" spans="1:15" s="25" customFormat="1" x14ac:dyDescent="0.25">
      <c r="A12" s="67"/>
      <c r="B12" s="67"/>
      <c r="C12" s="67"/>
      <c r="D12" s="67"/>
      <c r="E12" s="67"/>
      <c r="F12" s="67"/>
      <c r="G12" s="67"/>
      <c r="H12" s="67"/>
      <c r="I12" s="67"/>
      <c r="J12" s="67"/>
      <c r="K12" s="67"/>
      <c r="L12" s="67"/>
      <c r="M12" s="26"/>
      <c r="N12" s="26"/>
      <c r="O12" s="30"/>
    </row>
    <row r="13" spans="1:15" s="25" customFormat="1" x14ac:dyDescent="0.25">
      <c r="A13" s="67"/>
      <c r="B13" s="67"/>
      <c r="C13" s="67"/>
      <c r="D13" s="67"/>
      <c r="E13" s="67"/>
      <c r="F13" s="67"/>
      <c r="G13" s="67"/>
      <c r="H13" s="67"/>
      <c r="I13" s="67"/>
      <c r="J13" s="67"/>
      <c r="K13" s="67"/>
      <c r="L13" s="67"/>
      <c r="M13" s="26"/>
      <c r="N13" s="26"/>
      <c r="O13" s="30"/>
    </row>
    <row r="14" spans="1:15" s="25" customFormat="1" ht="26" x14ac:dyDescent="0.3">
      <c r="A14" s="68"/>
      <c r="B14" s="107" t="s">
        <v>415</v>
      </c>
      <c r="C14" s="107"/>
      <c r="D14" s="107"/>
      <c r="E14" s="107"/>
      <c r="F14" s="107"/>
      <c r="G14" s="107"/>
      <c r="H14" s="107"/>
      <c r="I14" s="107"/>
      <c r="J14" s="107"/>
      <c r="K14" s="107"/>
      <c r="L14" s="68"/>
      <c r="M14" s="26" t="s">
        <v>415</v>
      </c>
      <c r="N14" s="26"/>
      <c r="O14" s="30"/>
    </row>
    <row r="15" spans="1:15" s="22" customFormat="1" ht="12.5" x14ac:dyDescent="0.25">
      <c r="A15" s="67"/>
      <c r="B15" s="67"/>
      <c r="C15" s="67"/>
      <c r="D15" s="67"/>
      <c r="E15" s="67"/>
      <c r="F15" s="67"/>
      <c r="G15" s="67"/>
      <c r="H15" s="67"/>
      <c r="I15" s="67"/>
      <c r="J15" s="67"/>
      <c r="K15" s="67"/>
      <c r="L15" s="67"/>
      <c r="M15" s="23"/>
      <c r="N15" s="23"/>
      <c r="O15" s="29"/>
    </row>
    <row r="16" spans="1:15" s="70" customFormat="1" x14ac:dyDescent="0.3">
      <c r="A16" s="69"/>
      <c r="B16" s="69"/>
      <c r="C16" s="69"/>
      <c r="D16" s="69"/>
      <c r="E16" s="69"/>
      <c r="F16" s="69"/>
      <c r="G16" s="69"/>
      <c r="H16" s="69"/>
      <c r="I16" s="108" t="s">
        <v>419</v>
      </c>
      <c r="J16" s="108"/>
      <c r="K16" s="108"/>
      <c r="L16" s="69"/>
    </row>
    <row r="17" spans="1:15" s="70" customFormat="1" x14ac:dyDescent="0.3">
      <c r="A17" s="69"/>
      <c r="B17" s="69"/>
      <c r="C17" s="69"/>
      <c r="D17" s="69"/>
      <c r="E17" s="69"/>
      <c r="F17" s="69"/>
      <c r="G17" s="69"/>
      <c r="H17" s="69"/>
      <c r="I17" s="85" t="s">
        <v>357</v>
      </c>
      <c r="J17" s="85" t="s">
        <v>358</v>
      </c>
      <c r="K17" s="85" t="s">
        <v>359</v>
      </c>
      <c r="L17" s="69"/>
    </row>
    <row r="18" spans="1:15" s="22" customFormat="1" ht="12.5" x14ac:dyDescent="0.25">
      <c r="A18" s="67"/>
      <c r="B18" s="106" t="s">
        <v>124</v>
      </c>
      <c r="C18" s="106"/>
      <c r="D18" s="106"/>
      <c r="E18" s="106"/>
      <c r="F18" s="106"/>
      <c r="G18" s="106"/>
      <c r="H18" s="106"/>
      <c r="I18" s="75">
        <v>27.2</v>
      </c>
      <c r="J18" s="75">
        <v>27.4</v>
      </c>
      <c r="K18" s="75">
        <v>27.4</v>
      </c>
      <c r="L18" s="67"/>
      <c r="M18" s="23"/>
      <c r="N18" s="23" t="s">
        <v>124</v>
      </c>
      <c r="O18" s="29"/>
    </row>
    <row r="19" spans="1:15" s="22" customFormat="1" ht="12.5" x14ac:dyDescent="0.25">
      <c r="A19" s="67"/>
      <c r="B19" s="106" t="s">
        <v>122</v>
      </c>
      <c r="C19" s="106"/>
      <c r="D19" s="106"/>
      <c r="E19" s="106"/>
      <c r="F19" s="106"/>
      <c r="G19" s="106"/>
      <c r="H19" s="106"/>
      <c r="I19" s="75">
        <v>27.6</v>
      </c>
      <c r="J19" s="75">
        <v>27.4</v>
      </c>
      <c r="K19" s="75">
        <v>25.7</v>
      </c>
      <c r="L19" s="67"/>
      <c r="M19" s="23"/>
      <c r="N19" s="23" t="s">
        <v>122</v>
      </c>
      <c r="O19" s="29"/>
    </row>
    <row r="20" spans="1:15" s="22" customFormat="1" ht="12.5" x14ac:dyDescent="0.25">
      <c r="A20" s="67"/>
      <c r="B20" s="106" t="s">
        <v>123</v>
      </c>
      <c r="C20" s="106"/>
      <c r="D20" s="106"/>
      <c r="E20" s="106"/>
      <c r="F20" s="106"/>
      <c r="G20" s="106"/>
      <c r="H20" s="106"/>
      <c r="I20" s="75">
        <v>32.700000000000003</v>
      </c>
      <c r="J20" s="75">
        <v>32.700000000000003</v>
      </c>
      <c r="K20" s="75">
        <v>34.200000000000003</v>
      </c>
      <c r="L20" s="67"/>
      <c r="M20" s="23"/>
      <c r="N20" s="23" t="s">
        <v>123</v>
      </c>
      <c r="O20" s="29"/>
    </row>
    <row r="21" spans="1:15" s="22" customFormat="1" ht="12.5" x14ac:dyDescent="0.25">
      <c r="A21" s="67"/>
      <c r="B21" s="106" t="s">
        <v>125</v>
      </c>
      <c r="C21" s="106"/>
      <c r="D21" s="106"/>
      <c r="E21" s="106"/>
      <c r="F21" s="106"/>
      <c r="G21" s="106"/>
      <c r="H21" s="106"/>
      <c r="I21" s="75">
        <v>12.5</v>
      </c>
      <c r="J21" s="75">
        <v>12.5</v>
      </c>
      <c r="K21" s="75">
        <v>12.7</v>
      </c>
      <c r="L21" s="67"/>
      <c r="M21" s="23"/>
      <c r="N21" s="23" t="s">
        <v>125</v>
      </c>
      <c r="O21" s="29"/>
    </row>
    <row r="22" spans="1:15" s="22" customFormat="1" ht="12.5" x14ac:dyDescent="0.25">
      <c r="A22" s="67"/>
      <c r="B22" s="106" t="s">
        <v>27</v>
      </c>
      <c r="C22" s="106"/>
      <c r="D22" s="106"/>
      <c r="E22" s="106"/>
      <c r="F22" s="106"/>
      <c r="G22" s="106"/>
      <c r="H22" s="106"/>
      <c r="I22" s="73">
        <v>13967</v>
      </c>
      <c r="J22" s="73">
        <v>13099</v>
      </c>
      <c r="K22" s="73">
        <v>12781</v>
      </c>
      <c r="L22" s="67"/>
      <c r="M22" s="23"/>
      <c r="N22" s="23" t="s">
        <v>27</v>
      </c>
      <c r="O22" s="29"/>
    </row>
    <row r="23" spans="1:15" s="22" customFormat="1" ht="12.5" x14ac:dyDescent="0.25">
      <c r="A23" s="67"/>
      <c r="B23" s="67"/>
      <c r="C23" s="67"/>
      <c r="D23" s="67"/>
      <c r="E23" s="67"/>
      <c r="F23" s="67"/>
      <c r="G23" s="67"/>
      <c r="H23" s="67"/>
      <c r="I23" s="67"/>
      <c r="J23" s="67"/>
      <c r="K23" s="67"/>
      <c r="L23" s="67"/>
      <c r="M23" s="23"/>
      <c r="N23" s="23"/>
      <c r="O23" s="29"/>
    </row>
    <row r="24" spans="1:15" s="22" customFormat="1" ht="12.5" hidden="1" x14ac:dyDescent="0.25">
      <c r="A24" s="67"/>
      <c r="B24" s="67"/>
      <c r="C24" s="67"/>
      <c r="D24" s="67"/>
      <c r="E24" s="67"/>
      <c r="F24" s="67"/>
      <c r="G24" s="67"/>
      <c r="H24" s="67"/>
      <c r="I24" s="67"/>
      <c r="J24" s="67"/>
      <c r="K24" s="67"/>
      <c r="L24" s="67"/>
      <c r="M24" s="23"/>
      <c r="N24" s="23"/>
      <c r="O24" s="29"/>
    </row>
    <row r="25" spans="1:15" s="22" customFormat="1" ht="12.5" hidden="1" x14ac:dyDescent="0.25">
      <c r="A25" s="67"/>
      <c r="B25" s="67"/>
      <c r="C25" s="67"/>
      <c r="D25" s="67"/>
      <c r="E25" s="67"/>
      <c r="F25" s="67"/>
      <c r="G25" s="67"/>
      <c r="H25" s="67"/>
      <c r="I25" s="67"/>
      <c r="J25" s="67"/>
      <c r="K25" s="67"/>
      <c r="L25" s="67"/>
      <c r="M25" s="23"/>
      <c r="N25" s="23"/>
      <c r="O25" s="29"/>
    </row>
    <row r="26" spans="1:15" s="22" customFormat="1" ht="12.5" hidden="1" x14ac:dyDescent="0.25">
      <c r="A26" s="67"/>
      <c r="B26" s="67"/>
      <c r="C26" s="67"/>
      <c r="D26" s="67"/>
      <c r="E26" s="67"/>
      <c r="F26" s="67"/>
      <c r="G26" s="67"/>
      <c r="H26" s="67"/>
      <c r="I26" s="67"/>
      <c r="J26" s="67"/>
      <c r="K26" s="67"/>
      <c r="L26" s="67"/>
      <c r="M26" s="23"/>
      <c r="N26" s="23"/>
      <c r="O26" s="29"/>
    </row>
    <row r="27" spans="1:15" s="22" customFormat="1" ht="12.5" hidden="1" x14ac:dyDescent="0.25">
      <c r="A27" s="67"/>
      <c r="B27" s="67"/>
      <c r="C27" s="67"/>
      <c r="D27" s="67"/>
      <c r="E27" s="67"/>
      <c r="F27" s="67"/>
      <c r="G27" s="67"/>
      <c r="H27" s="67"/>
      <c r="I27" s="67"/>
      <c r="J27" s="67"/>
      <c r="K27" s="67"/>
      <c r="L27" s="67"/>
      <c r="M27" s="23"/>
      <c r="N27" s="23"/>
      <c r="O27" s="29"/>
    </row>
    <row r="28" spans="1:15" s="22" customFormat="1" ht="12.5" hidden="1" x14ac:dyDescent="0.25">
      <c r="A28" s="67"/>
      <c r="B28" s="67"/>
      <c r="C28" s="67"/>
      <c r="D28" s="67"/>
      <c r="E28" s="67"/>
      <c r="F28" s="67"/>
      <c r="G28" s="67"/>
      <c r="H28" s="67"/>
      <c r="I28" s="67"/>
      <c r="J28" s="67"/>
      <c r="K28" s="67"/>
      <c r="L28" s="67"/>
      <c r="M28" s="23"/>
      <c r="N28" s="23"/>
      <c r="O28" s="29"/>
    </row>
    <row r="29" spans="1:15" s="22" customFormat="1" ht="12.5" hidden="1" x14ac:dyDescent="0.25">
      <c r="A29" s="67"/>
      <c r="B29" s="67"/>
      <c r="C29" s="67"/>
      <c r="D29" s="67"/>
      <c r="E29" s="67"/>
      <c r="F29" s="67"/>
      <c r="G29" s="67"/>
      <c r="H29" s="67"/>
      <c r="I29" s="67"/>
      <c r="J29" s="67"/>
      <c r="K29" s="67"/>
      <c r="L29" s="67"/>
      <c r="M29" s="23"/>
      <c r="N29" s="23"/>
      <c r="O29" s="29"/>
    </row>
    <row r="30" spans="1:15" s="22" customFormat="1" ht="12.5" hidden="1" x14ac:dyDescent="0.25">
      <c r="A30" s="67"/>
      <c r="B30" s="67"/>
      <c r="C30" s="67"/>
      <c r="D30" s="67"/>
      <c r="E30" s="67"/>
      <c r="F30" s="67"/>
      <c r="G30" s="67"/>
      <c r="H30" s="67"/>
      <c r="I30" s="67"/>
      <c r="J30" s="67"/>
      <c r="K30" s="67"/>
      <c r="L30" s="67"/>
      <c r="M30" s="23"/>
      <c r="N30" s="23"/>
      <c r="O30" s="29"/>
    </row>
    <row r="31" spans="1:15" s="22" customFormat="1" ht="12.5" hidden="1" x14ac:dyDescent="0.25">
      <c r="A31" s="67"/>
      <c r="B31" s="67"/>
      <c r="C31" s="67"/>
      <c r="D31" s="67"/>
      <c r="E31" s="67"/>
      <c r="F31" s="67"/>
      <c r="G31" s="67"/>
      <c r="H31" s="67"/>
      <c r="I31" s="67"/>
      <c r="J31" s="67"/>
      <c r="K31" s="67"/>
      <c r="L31" s="67"/>
      <c r="M31" s="23"/>
      <c r="N31" s="23"/>
      <c r="O31" s="29"/>
    </row>
    <row r="32" spans="1:15" s="22" customFormat="1" ht="12.5" hidden="1" x14ac:dyDescent="0.25">
      <c r="A32" s="67"/>
      <c r="B32" s="67"/>
      <c r="C32" s="67"/>
      <c r="D32" s="67"/>
      <c r="E32" s="67"/>
      <c r="F32" s="67"/>
      <c r="G32" s="67"/>
      <c r="H32" s="67"/>
      <c r="I32" s="67"/>
      <c r="J32" s="67"/>
      <c r="K32" s="67"/>
      <c r="L32" s="67"/>
      <c r="M32" s="23"/>
      <c r="N32" s="23"/>
      <c r="O32" s="29"/>
    </row>
    <row r="33" spans="1:15" s="22" customFormat="1" ht="12.5" hidden="1" x14ac:dyDescent="0.25">
      <c r="A33" s="67"/>
      <c r="B33" s="67"/>
      <c r="C33" s="67"/>
      <c r="D33" s="67"/>
      <c r="E33" s="67"/>
      <c r="F33" s="67"/>
      <c r="G33" s="67"/>
      <c r="H33" s="67"/>
      <c r="I33" s="67"/>
      <c r="J33" s="67"/>
      <c r="K33" s="67"/>
      <c r="L33" s="67"/>
      <c r="M33" s="23"/>
      <c r="N33" s="23"/>
      <c r="O33" s="29"/>
    </row>
    <row r="34" spans="1:15" s="22" customFormat="1" ht="12.5" hidden="1"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RJoaemNVxPX/3n1hxh/GBtSTvhbWQ6RRDsg9kbpGc9sIikcxHOsDzH/aNvSeg606oL1AEsOaT0RqMr2iWazsOA==" saltValue="fYlVvV+42lphkCH9iwKMcg==" spinCount="100000" sheet="1" objects="1" scenarios="1"/>
  <mergeCells count="15">
    <mergeCell ref="B9:H9"/>
    <mergeCell ref="A1:B2"/>
    <mergeCell ref="C1:J1"/>
    <mergeCell ref="C2:K2"/>
    <mergeCell ref="B5:K5"/>
    <mergeCell ref="I7:K7"/>
    <mergeCell ref="B20:H20"/>
    <mergeCell ref="B21:H21"/>
    <mergeCell ref="B22:H22"/>
    <mergeCell ref="B10:H10"/>
    <mergeCell ref="B11:H11"/>
    <mergeCell ref="B14:K14"/>
    <mergeCell ref="I16:K16"/>
    <mergeCell ref="B18:H18"/>
    <mergeCell ref="B19:H19"/>
  </mergeCells>
  <pageMargins left="0.2" right="0.2" top="0.25" bottom="0.35" header="0.3" footer="0.45"/>
  <pageSetup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45-F1B1-4235-A335-FB863F127D45}">
  <sheetPr codeName="Sheet16"/>
  <dimension ref="A1:N60"/>
  <sheetViews>
    <sheetView zoomScale="90" zoomScaleNormal="9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5" t="s">
        <v>156</v>
      </c>
      <c r="B1" s="95"/>
      <c r="C1" s="96" t="str">
        <f ca="1">MID(CELL("filename",A1),FIND("]",CELL("filename",A1))+1,255)</f>
        <v>References</v>
      </c>
      <c r="D1" s="96"/>
      <c r="E1" s="96"/>
      <c r="F1" s="96"/>
      <c r="G1" s="96"/>
      <c r="H1" s="96"/>
      <c r="I1" s="96"/>
      <c r="J1" s="96"/>
      <c r="K1" s="96"/>
      <c r="L1" s="96"/>
      <c r="M1" s="96"/>
      <c r="N1" s="4"/>
    </row>
    <row r="2" spans="1:14" s="5" customFormat="1" ht="17.25" customHeight="1" x14ac:dyDescent="0.35">
      <c r="A2" s="97" t="str">
        <f>REPyear</f>
        <v>2021</v>
      </c>
      <c r="B2" s="97"/>
      <c r="C2" s="98" t="str">
        <f>REPTabHead2</f>
        <v>2021 Medical School Year Two Questionnaire</v>
      </c>
      <c r="D2" s="98"/>
      <c r="E2" s="98"/>
      <c r="F2" s="98"/>
      <c r="G2" s="98"/>
      <c r="H2" s="98"/>
      <c r="I2" s="98"/>
      <c r="J2" s="98"/>
      <c r="K2" s="98"/>
      <c r="L2" s="98"/>
      <c r="M2" s="98"/>
      <c r="N2" s="6"/>
    </row>
    <row r="3" spans="1:14" s="7" customFormat="1" ht="12.5" x14ac:dyDescent="0.25"/>
    <row r="4" spans="1:14" s="9" customFormat="1" ht="12.5" x14ac:dyDescent="0.25"/>
    <row r="5" spans="1:14" s="7" customFormat="1" ht="12.5" x14ac:dyDescent="0.25">
      <c r="B5" s="103" t="str">
        <f>"Each item number below refers to the question number in the "&amp;REPyear&amp;" Y2Q All Schools Summary Report."</f>
        <v>Each item number below refers to the question number in the 2021 Y2Q All Schools Summary Report.</v>
      </c>
      <c r="C5" s="103"/>
      <c r="D5" s="103"/>
      <c r="E5" s="103"/>
      <c r="F5" s="103"/>
      <c r="G5" s="103"/>
      <c r="H5" s="103"/>
      <c r="I5" s="103"/>
      <c r="J5" s="103"/>
      <c r="K5" s="103"/>
      <c r="L5" s="103"/>
      <c r="M5" s="103"/>
    </row>
    <row r="6" spans="1:14" s="7" customFormat="1" ht="17.25" customHeight="1" x14ac:dyDescent="0.25"/>
    <row r="7" spans="1:14" s="63" customFormat="1" ht="13" x14ac:dyDescent="0.3">
      <c r="B7" s="104" t="s">
        <v>166</v>
      </c>
      <c r="C7" s="104"/>
      <c r="D7" s="104"/>
      <c r="E7" s="104"/>
      <c r="F7" s="104"/>
      <c r="G7" s="104"/>
      <c r="H7" s="104"/>
      <c r="I7" s="104"/>
      <c r="J7" s="104"/>
      <c r="K7" s="104"/>
      <c r="L7" s="104"/>
      <c r="M7" s="104"/>
    </row>
    <row r="8" spans="1:14" s="7" customFormat="1" ht="7.5" customHeight="1" x14ac:dyDescent="0.25"/>
    <row r="9" spans="1:14" s="7" customFormat="1" ht="12.5" x14ac:dyDescent="0.25">
      <c r="B9" s="94" t="s">
        <v>167</v>
      </c>
      <c r="C9" s="94"/>
      <c r="D9" s="94"/>
      <c r="E9" s="94"/>
      <c r="F9" s="94"/>
      <c r="G9" s="94"/>
      <c r="H9" s="94"/>
      <c r="I9" s="94"/>
      <c r="J9" s="94"/>
      <c r="K9" s="94"/>
      <c r="L9" s="94"/>
      <c r="M9" s="94"/>
    </row>
    <row r="10" spans="1:14" s="7" customFormat="1" ht="17.25" customHeight="1" x14ac:dyDescent="0.25"/>
    <row r="11" spans="1:14" s="7" customFormat="1" ht="13" x14ac:dyDescent="0.25">
      <c r="B11" s="104" t="s">
        <v>168</v>
      </c>
      <c r="C11" s="104"/>
      <c r="D11" s="104"/>
      <c r="E11" s="104"/>
      <c r="F11" s="104"/>
      <c r="G11" s="104"/>
      <c r="H11" s="104"/>
      <c r="I11" s="104"/>
      <c r="J11" s="104"/>
      <c r="K11" s="104"/>
      <c r="L11" s="104"/>
      <c r="M11" s="104"/>
    </row>
    <row r="12" spans="1:14" s="7" customFormat="1" ht="7.5" customHeight="1" x14ac:dyDescent="0.25"/>
    <row r="13" spans="1:14" s="7" customFormat="1" ht="28.5" customHeight="1" x14ac:dyDescent="0.25">
      <c r="B13" s="103" t="s">
        <v>169</v>
      </c>
      <c r="C13" s="103"/>
      <c r="D13" s="103"/>
      <c r="E13" s="103"/>
      <c r="F13" s="103"/>
      <c r="G13" s="103"/>
      <c r="H13" s="103"/>
      <c r="I13" s="103"/>
      <c r="J13" s="103"/>
      <c r="K13" s="103"/>
      <c r="L13" s="103"/>
      <c r="M13" s="103"/>
    </row>
    <row r="14" spans="1:14" s="7" customFormat="1" ht="17.25" customHeight="1" x14ac:dyDescent="0.25"/>
    <row r="15" spans="1:14" s="7" customFormat="1" ht="13" x14ac:dyDescent="0.25">
      <c r="B15" s="104" t="s">
        <v>170</v>
      </c>
      <c r="C15" s="104"/>
      <c r="D15" s="104"/>
      <c r="E15" s="104"/>
      <c r="F15" s="104"/>
      <c r="G15" s="104"/>
      <c r="H15" s="104"/>
      <c r="I15" s="104"/>
      <c r="J15" s="104"/>
      <c r="K15" s="104"/>
      <c r="L15" s="104"/>
      <c r="M15" s="104"/>
    </row>
    <row r="16" spans="1:14" s="7" customFormat="1" ht="7.5" customHeight="1" x14ac:dyDescent="0.25"/>
    <row r="17" spans="2:13" s="7" customFormat="1" ht="26.25" customHeight="1" x14ac:dyDescent="0.25">
      <c r="B17" s="103" t="s">
        <v>172</v>
      </c>
      <c r="C17" s="103"/>
      <c r="D17" s="103"/>
      <c r="E17" s="103"/>
      <c r="F17" s="103"/>
      <c r="G17" s="103"/>
      <c r="H17" s="103"/>
      <c r="I17" s="103"/>
      <c r="J17" s="103"/>
      <c r="K17" s="103"/>
      <c r="L17" s="103"/>
      <c r="M17" s="103"/>
    </row>
    <row r="18" spans="2:13" s="7" customFormat="1" ht="7.5" customHeight="1" x14ac:dyDescent="0.25"/>
    <row r="19" spans="2:13" s="7" customFormat="1" ht="24.75" customHeight="1" x14ac:dyDescent="0.25">
      <c r="B19" s="103" t="s">
        <v>171</v>
      </c>
      <c r="C19" s="103"/>
      <c r="D19" s="103"/>
      <c r="E19" s="103"/>
      <c r="F19" s="103"/>
      <c r="G19" s="103"/>
      <c r="H19" s="103"/>
      <c r="I19" s="103"/>
      <c r="J19" s="103"/>
      <c r="K19" s="103"/>
      <c r="L19" s="103"/>
      <c r="M19" s="103"/>
    </row>
    <row r="20" spans="2:13" s="7" customFormat="1" ht="17.25" customHeight="1" x14ac:dyDescent="0.25"/>
    <row r="21" spans="2:13" s="7" customFormat="1" ht="13" x14ac:dyDescent="0.25">
      <c r="B21" s="104" t="s">
        <v>173</v>
      </c>
      <c r="C21" s="104"/>
      <c r="D21" s="104"/>
      <c r="E21" s="104"/>
      <c r="F21" s="104"/>
      <c r="G21" s="104"/>
      <c r="H21" s="104"/>
      <c r="I21" s="104"/>
      <c r="J21" s="104"/>
      <c r="K21" s="104"/>
      <c r="L21" s="104"/>
      <c r="M21" s="104"/>
    </row>
    <row r="22" spans="2:13" s="7" customFormat="1" ht="7.5" customHeight="1" x14ac:dyDescent="0.25"/>
    <row r="23" spans="2:13" s="7" customFormat="1" ht="26.25" customHeight="1" x14ac:dyDescent="0.25">
      <c r="B23" s="103" t="s">
        <v>174</v>
      </c>
      <c r="C23" s="103"/>
      <c r="D23" s="103"/>
      <c r="E23" s="103"/>
      <c r="F23" s="103"/>
      <c r="G23" s="103"/>
      <c r="H23" s="103"/>
      <c r="I23" s="103"/>
      <c r="J23" s="103"/>
      <c r="K23" s="103"/>
      <c r="L23" s="103"/>
      <c r="M23" s="103"/>
    </row>
    <row r="24" spans="2:13" s="7" customFormat="1" ht="12.5" x14ac:dyDescent="0.25"/>
    <row r="25" spans="2:13" ht="12.75" customHeight="1" x14ac:dyDescent="0.3"/>
    <row r="33" s="1" customFormat="1" ht="12.75" hidden="1" customHeight="1" x14ac:dyDescent="0.3"/>
    <row r="34" s="1" customFormat="1" ht="12.75" hidden="1" customHeight="1" x14ac:dyDescent="0.3"/>
    <row r="35" s="1" customFormat="1" ht="12.75" hidden="1" customHeight="1" x14ac:dyDescent="0.3"/>
    <row r="36" s="1" customFormat="1" ht="12.75" hidden="1" customHeight="1" x14ac:dyDescent="0.3"/>
    <row r="37" s="1" customFormat="1" ht="12.75" hidden="1" customHeight="1" x14ac:dyDescent="0.3"/>
    <row r="38" s="1" customFormat="1" ht="12.75" hidden="1" customHeight="1" x14ac:dyDescent="0.3"/>
    <row r="39" s="1" customFormat="1" ht="12.75" hidden="1" customHeight="1" x14ac:dyDescent="0.3"/>
    <row r="40" s="1" customFormat="1" ht="12.75" hidden="1" customHeight="1" x14ac:dyDescent="0.3"/>
    <row r="41" s="1" customFormat="1" ht="12.75" hidden="1" customHeight="1" x14ac:dyDescent="0.3"/>
    <row r="42" s="1" customFormat="1" ht="12.75" hidden="1" customHeight="1" x14ac:dyDescent="0.3"/>
    <row r="43" s="1" customFormat="1" ht="12.75" hidden="1" customHeight="1" x14ac:dyDescent="0.3"/>
    <row r="44" s="1" customFormat="1" ht="12.75" hidden="1" customHeight="1" x14ac:dyDescent="0.3"/>
    <row r="45" s="1" customFormat="1" ht="12.75" hidden="1" customHeight="1" x14ac:dyDescent="0.3"/>
    <row r="46" s="1" customFormat="1" ht="12.75" hidden="1" customHeight="1" x14ac:dyDescent="0.3"/>
    <row r="47" s="1" customFormat="1" ht="12.75" hidden="1" customHeight="1" x14ac:dyDescent="0.3"/>
    <row r="48" s="1" customFormat="1" ht="12.75" hidden="1" customHeight="1" x14ac:dyDescent="0.3"/>
    <row r="49" s="1" customFormat="1" ht="12.75" hidden="1" customHeight="1" x14ac:dyDescent="0.3"/>
    <row r="50" s="1" customFormat="1" ht="12.75" hidden="1" customHeight="1" x14ac:dyDescent="0.3"/>
    <row r="51" s="1" customFormat="1" ht="12.75" hidden="1" customHeight="1" x14ac:dyDescent="0.3"/>
    <row r="52" s="1" customFormat="1" ht="12.75" hidden="1" customHeight="1" x14ac:dyDescent="0.3"/>
    <row r="53" s="1" customFormat="1" ht="12.75" hidden="1" customHeight="1" x14ac:dyDescent="0.3"/>
    <row r="54" s="1" customFormat="1" ht="12.75" hidden="1" customHeight="1" x14ac:dyDescent="0.3"/>
    <row r="55" s="1" customFormat="1" ht="12.75" hidden="1" customHeight="1" x14ac:dyDescent="0.3"/>
    <row r="56" s="1" customFormat="1" ht="12.75" hidden="1" customHeight="1" x14ac:dyDescent="0.3"/>
    <row r="57" s="1" customFormat="1" ht="12.75" hidden="1" customHeight="1" x14ac:dyDescent="0.3"/>
    <row r="58" s="1" customFormat="1" ht="12.75" hidden="1" customHeight="1" x14ac:dyDescent="0.3"/>
    <row r="59" s="1" customFormat="1" ht="12.75" hidden="1" customHeight="1" x14ac:dyDescent="0.3"/>
    <row r="60" s="1" customFormat="1" ht="12.75" hidden="1" customHeight="1" x14ac:dyDescent="0.3"/>
  </sheetData>
  <sheetProtection algorithmName="SHA-512" hashValue="gDx4O7vJVVwa47PX3v0vX3G40YGX44/XtqOmarGpTpIYQxBCS9G9hkSiqV+/kgAoCkK+UYHXtOq21D3SOfs8DA==" saltValue="f2JrgoEo6g/IpOxOACPdWg==" spinCount="100000" sheet="1" objects="1" scenarios="1"/>
  <mergeCells count="14">
    <mergeCell ref="B7:M7"/>
    <mergeCell ref="A1:B1"/>
    <mergeCell ref="C1:M1"/>
    <mergeCell ref="A2:B2"/>
    <mergeCell ref="C2:M2"/>
    <mergeCell ref="B5:M5"/>
    <mergeCell ref="B21:M21"/>
    <mergeCell ref="B23:M23"/>
    <mergeCell ref="B9:M9"/>
    <mergeCell ref="B11:M11"/>
    <mergeCell ref="B13:M13"/>
    <mergeCell ref="B15:M15"/>
    <mergeCell ref="B17:M17"/>
    <mergeCell ref="B19:M19"/>
  </mergeCells>
  <pageMargins left="0.2" right="0.2" top="0.25" bottom="0.35" header="0.3" footer="0.4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49</vt:i4>
      </vt:variant>
    </vt:vector>
  </HeadingPairs>
  <TitlesOfParts>
    <vt:vector size="66"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12</vt:lpstr>
      <vt:lpstr>References</vt:lpstr>
      <vt:lpstr>MainDIR</vt:lpstr>
      <vt:lpstr>OUTfolder</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'11'!Print_Titles</vt:lpstr>
      <vt:lpstr>'12'!Print_Titles</vt:lpstr>
      <vt:lpstr>'2'!Print_Titles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REPTabHead2</vt:lpstr>
      <vt:lpstr>REPtempname</vt:lpstr>
      <vt:lpstr>REPtype</vt:lpstr>
      <vt:lpstr>REPyear</vt:lpstr>
      <vt:lpstr>REPzoom</vt:lpstr>
      <vt:lpstr>SVdate1</vt:lpstr>
      <vt:lpstr>SVdate2</vt:lpstr>
      <vt:lpstr>TEMPfolder</vt:lpstr>
      <vt:lpstr>TRIG_campus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David Matthew</cp:lastModifiedBy>
  <cp:lastPrinted>2022-03-25T18:12:14Z</cp:lastPrinted>
  <dcterms:created xsi:type="dcterms:W3CDTF">2021-09-07T16:06:18Z</dcterms:created>
  <dcterms:modified xsi:type="dcterms:W3CDTF">2022-03-25T18:38:53Z</dcterms:modified>
</cp:coreProperties>
</file>