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13A1F93D-F62C-44A6-B961-9A108B412B20}" xr6:coauthVersionLast="47" xr6:coauthVersionMax="47" xr10:uidLastSave="{00000000-0000-0000-0000-000000000000}"/>
  <bookViews>
    <workbookView xWindow="-28065" yWindow="-1020" windowWidth="18705" windowHeight="15150" xr2:uid="{00000000-000D-0000-FFFF-FFFF00000000}"/>
  </bookViews>
  <sheets>
    <sheet name="FACTS Table A-14.1" sheetId="1" r:id="rId1"/>
  </sheets>
  <definedNames>
    <definedName name="_xlnm.Print_Titles" localSheetId="0">'FACTS Table A-14.1'!$1:$5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1" i="1" l="1"/>
  <c r="C33" i="1"/>
  <c r="C6" i="1"/>
  <c r="D33" i="1" l="1"/>
  <c r="D6" i="1"/>
  <c r="E33" i="1" l="1"/>
  <c r="E6" i="1"/>
  <c r="F33" i="1" l="1"/>
  <c r="F6" i="1"/>
  <c r="G33" i="1" l="1"/>
  <c r="G6" i="1"/>
</calcChain>
</file>

<file path=xl/sharedStrings.xml><?xml version="1.0" encoding="utf-8"?>
<sst xmlns="http://schemas.openxmlformats.org/spreadsheetml/2006/main" count="68" uniqueCount="18">
  <si>
    <t>Applicant Race/Ethnicity Responses</t>
  </si>
  <si>
    <t>Percent of Applicant Race/Ethnicity Responses</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</si>
  <si>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</si>
  <si>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</si>
  <si>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</si>
  <si>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</si>
  <si>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</si>
  <si>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</si>
  <si>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</si>
  <si>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</si>
  <si>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</si>
  <si>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</si>
  <si>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</si>
  <si>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</si>
  <si>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Applicants</t>
  </si>
  <si>
    <t xml:space="preserve"> </t>
  </si>
  <si>
    <t>Unduplicated Total URiM Applicants</t>
  </si>
  <si>
    <t>Notes: The “Non-U.S. Citizen and Non-Permanent Resident” category may include applicants with unknown citizenship. 
Each academic year includes applicants, acceptees, and matriculants that applied to enter medical school in the fall of the given year. For example, academic year 2023-2024 represents the applicants, acceptees,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</si>
</sst>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top style="thin">
        <color theme="8" tint="0.59996337778862885"/>
      </top>
      <bottom/>
      <diagonal/>
    </border>
    <border>
      <left/>
      <right/>
      <top/>
      <bottom style="thin">
        <color theme="8" tint="0.39991454817346722"/>
      </bottom>
      <diagonal/>
    </border>
    <border>
      <left/>
      <right/>
      <top style="thin">
        <color theme="8" tint="0.39991454817346722"/>
      </top>
      <bottom/>
      <diagonal/>
    </border>
    <border>
      <left/>
      <right/>
      <top/>
      <bottom style="thin">
        <color theme="8" tint="0.39988402966399123"/>
      </bottom>
      <diagonal/>
    </border>
    <border>
      <left/>
      <right/>
      <top style="thin">
        <color theme="8" tint="0.39988402966399123"/>
      </top>
      <bottom/>
      <diagonal/>
    </border>
    <border>
      <left/>
      <right/>
      <top/>
      <bottom style="thin">
        <color theme="8" tint="0.39985351115451523"/>
      </bottom>
      <diagonal/>
    </border>
    <border>
      <left/>
      <right/>
      <top style="thin">
        <color theme="8" tint="0.39985351115451523"/>
      </top>
      <bottom/>
      <diagonal/>
    </border>
    <border>
      <left/>
      <right/>
      <top/>
      <bottom style="thin">
        <color theme="8" tint="0.39982299264503923"/>
      </bottom>
      <diagonal/>
    </border>
    <border>
      <left/>
      <right/>
      <top style="thin">
        <color theme="8" tint="0.39982299264503923"/>
      </top>
      <bottom/>
      <diagonal/>
    </border>
    <border>
      <left/>
      <right/>
      <top/>
      <bottom style="thin">
        <color theme="8" tint="0.39979247413556324"/>
      </bottom>
      <diagonal/>
    </border>
    <border>
      <left/>
      <right/>
      <top style="thin">
        <color theme="8" tint="0.39979247413556324"/>
      </top>
      <bottom/>
      <diagonal/>
    </border>
    <border>
      <left/>
      <right/>
      <top/>
      <bottom style="thin">
        <color theme="8" tint="0.39976195562608724"/>
      </bottom>
      <diagonal/>
    </border>
  </borders>
  <cellStyleXfs count="2">
    <xf numFmtId="0" fontId="0" fillId="0" borderId="0"/>
    <xf numFmtId="43" fontId="1" fillId="0" borderId="0" applyFont="0" applyFill="0" applyBorder="0" applyAlignment="0" applyProtection="0"/>
  </cellStyleXfs>
  <cellXfs count="126">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applyFill="1" applyBorder="1"/>
    <xf numFmtId="3" fontId="8" fillId="0" borderId="0" xfId="1" applyNumberFormat="1" applyFont="1" applyFill="1" applyBorder="1" applyAlignment="1"/>
    <xf numFmtId="0" fontId="3" fillId="2" borderId="0" xfId="0" applyFont="1" applyFill="1" applyAlignment="1">
      <alignment horizontal="left" vertical="top" wrapText="1"/>
    </xf>
    <xf numFmtId="3" fontId="9" fillId="0" borderId="0" xfId="1" applyNumberFormat="1" applyFont="1" applyFill="1" applyBorder="1" applyAlignment="1">
      <alignment horizontal="left" vertical="center"/>
    </xf>
    <xf numFmtId="0" fontId="3" fillId="2" borderId="2" xfId="0" applyFont="1" applyFill="1" applyBorder="1" applyAlignment="1">
      <alignment horizontal="center" vertical="center"/>
    </xf>
    <xf numFmtId="0" fontId="10" fillId="0" borderId="0" xfId="0" applyFont="1"/>
    <xf numFmtId="0" fontId="3" fillId="0" borderId="0" xfId="0" applyFont="1" applyAlignment="1">
      <alignment horizontal="left" vertical="top" wrapText="1"/>
    </xf>
    <xf numFmtId="0" fontId="3" fillId="2" borderId="6" xfId="0" applyFont="1" applyFill="1" applyBorder="1" applyAlignment="1">
      <alignment vertical="top" wrapText="1"/>
    </xf>
    <xf numFmtId="0" fontId="3" fillId="2" borderId="6" xfId="0" applyFont="1" applyFill="1" applyBorder="1"/>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0" fontId="3" fillId="2" borderId="5" xfId="0" applyFont="1" applyFill="1" applyBorder="1" applyAlignment="1">
      <alignment vertical="top" wrapText="1"/>
    </xf>
    <xf numFmtId="0" fontId="3" fillId="0" borderId="5" xfId="0" applyFont="1" applyBorder="1"/>
    <xf numFmtId="0" fontId="3" fillId="2" borderId="7" xfId="0" applyFont="1" applyFill="1" applyBorder="1" applyAlignment="1">
      <alignment vertical="top" wrapText="1"/>
    </xf>
    <xf numFmtId="0" fontId="3" fillId="0" borderId="7" xfId="0" applyFont="1" applyBorder="1"/>
    <xf numFmtId="0" fontId="3" fillId="2" borderId="8" xfId="0" applyFont="1" applyFill="1" applyBorder="1" applyAlignment="1">
      <alignment vertical="top" wrapText="1"/>
    </xf>
    <xf numFmtId="0" fontId="3" fillId="2" borderId="8" xfId="0" applyFont="1" applyFill="1" applyBorder="1"/>
    <xf numFmtId="0" fontId="3" fillId="2" borderId="9" xfId="0" applyFont="1" applyFill="1" applyBorder="1" applyAlignment="1">
      <alignment vertical="top" wrapText="1"/>
    </xf>
    <xf numFmtId="0" fontId="3" fillId="2" borderId="9" xfId="0" applyFont="1" applyFill="1" applyBorder="1"/>
    <xf numFmtId="0" fontId="3" fillId="2" borderId="10" xfId="0" applyFont="1" applyFill="1" applyBorder="1" applyAlignment="1">
      <alignment vertical="top" wrapText="1"/>
    </xf>
    <xf numFmtId="0" fontId="3" fillId="0" borderId="10" xfId="0" applyFont="1" applyBorder="1"/>
    <xf numFmtId="0" fontId="3" fillId="2" borderId="11" xfId="0" applyFont="1" applyFill="1" applyBorder="1" applyAlignment="1">
      <alignment vertical="top" wrapText="1"/>
    </xf>
    <xf numFmtId="0" fontId="3" fillId="0" borderId="11" xfId="0" applyFont="1" applyBorder="1"/>
    <xf numFmtId="0" fontId="3" fillId="2" borderId="12" xfId="0" applyFont="1" applyFill="1" applyBorder="1" applyAlignment="1">
      <alignment vertical="top" wrapText="1"/>
    </xf>
    <xf numFmtId="0" fontId="3" fillId="2" borderId="12" xfId="0" applyFont="1" applyFill="1" applyBorder="1"/>
    <xf numFmtId="0" fontId="3" fillId="2" borderId="13" xfId="0" applyFont="1" applyFill="1" applyBorder="1" applyAlignment="1">
      <alignment vertical="top" wrapText="1"/>
    </xf>
    <xf numFmtId="0" fontId="3" fillId="2" borderId="13" xfId="0" applyFont="1" applyFill="1" applyBorder="1"/>
    <xf numFmtId="0" fontId="3" fillId="2" borderId="14" xfId="0" applyFont="1" applyFill="1" applyBorder="1" applyAlignment="1">
      <alignment vertical="top" wrapText="1"/>
    </xf>
    <xf numFmtId="0" fontId="3" fillId="0" borderId="14" xfId="0" applyFont="1" applyBorder="1"/>
    <xf numFmtId="0" fontId="3" fillId="2" borderId="15" xfId="0" applyFont="1" applyFill="1" applyBorder="1" applyAlignment="1">
      <alignment vertical="top" wrapText="1"/>
    </xf>
    <xf numFmtId="0" fontId="3" fillId="0" borderId="15" xfId="0" applyFont="1" applyBorder="1"/>
    <xf numFmtId="0" fontId="3" fillId="2" borderId="16" xfId="0" applyFont="1" applyFill="1" applyBorder="1" applyAlignment="1">
      <alignment vertical="top" wrapText="1"/>
    </xf>
    <xf numFmtId="0" fontId="3" fillId="2" borderId="16" xfId="0" applyFont="1" applyFill="1" applyBorder="1"/>
    <xf numFmtId="0" fontId="3" fillId="2" borderId="17" xfId="0" applyFont="1" applyFill="1" applyBorder="1" applyAlignment="1">
      <alignment vertical="top" wrapText="1"/>
    </xf>
    <xf numFmtId="0" fontId="3" fillId="2" borderId="17" xfId="0" applyFont="1" applyFill="1" applyBorder="1"/>
    <xf numFmtId="3" fontId="8" fillId="2" borderId="4" xfId="1" applyNumberFormat="1" applyFont="1" applyFill="1" applyBorder="1"/>
    <xf numFmtId="0" fontId="8" fillId="2" borderId="4" xfId="0" applyFont="1" applyFill="1" applyBorder="1" applyAlignment="1">
      <alignment vertical="top" wrapText="1"/>
    </xf>
    <xf numFmtId="0" fontId="8" fillId="2" borderId="4" xfId="0" applyFont="1" applyFill="1" applyBorder="1"/>
    <xf numFmtId="0" fontId="8" fillId="0" borderId="0" xfId="0" applyFont="1" applyAlignment="1">
      <alignment horizontal="left" vertical="top" wrapText="1"/>
    </xf>
    <xf numFmtId="0" fontId="8" fillId="0" borderId="0" xfId="0" applyFont="1"/>
    <xf numFmtId="165" fontId="2" fillId="2" borderId="6" xfId="0" applyNumberFormat="1" applyFont="1" applyFill="1" applyBorder="1"/>
    <xf numFmtId="164" fontId="2" fillId="2" borderId="6" xfId="0" applyNumberFormat="1" applyFont="1" applyFill="1" applyBorder="1"/>
    <xf numFmtId="165" fontId="2" fillId="0" borderId="0" xfId="0" applyNumberFormat="1" applyFont="1"/>
    <xf numFmtId="164" fontId="2" fillId="0" borderId="0" xfId="0" applyNumberFormat="1" applyFont="1"/>
    <xf numFmtId="165" fontId="2" fillId="2" borderId="4" xfId="0" applyNumberFormat="1" applyFont="1" applyFill="1" applyBorder="1"/>
    <xf numFmtId="164" fontId="2" fillId="2" borderId="4" xfId="0" applyNumberFormat="1" applyFont="1" applyFill="1" applyBorder="1"/>
    <xf numFmtId="165" fontId="2" fillId="0" borderId="5" xfId="0" applyNumberFormat="1" applyFont="1" applyBorder="1"/>
    <xf numFmtId="164" fontId="2" fillId="0" borderId="5" xfId="0" applyNumberFormat="1" applyFont="1" applyBorder="1"/>
    <xf numFmtId="165" fontId="2" fillId="2" borderId="0" xfId="0" applyNumberFormat="1" applyFont="1" applyFill="1"/>
    <xf numFmtId="164" fontId="2" fillId="2" borderId="0" xfId="0" applyNumberFormat="1" applyFont="1" applyFill="1"/>
    <xf numFmtId="165" fontId="2" fillId="0" borderId="7" xfId="0" applyNumberFormat="1" applyFont="1" applyBorder="1"/>
    <xf numFmtId="164" fontId="2" fillId="0" borderId="7" xfId="0" applyNumberFormat="1" applyFont="1" applyBorder="1"/>
    <xf numFmtId="165" fontId="2" fillId="2" borderId="8" xfId="0" applyNumberFormat="1" applyFont="1" applyFill="1" applyBorder="1"/>
    <xf numFmtId="164" fontId="2" fillId="2" borderId="8" xfId="0" applyNumberFormat="1" applyFont="1" applyFill="1" applyBorder="1"/>
    <xf numFmtId="165" fontId="2" fillId="2" borderId="9" xfId="0" applyNumberFormat="1" applyFont="1" applyFill="1" applyBorder="1"/>
    <xf numFmtId="164" fontId="2" fillId="2" borderId="9" xfId="0" applyNumberFormat="1" applyFont="1" applyFill="1" applyBorder="1"/>
    <xf numFmtId="165" fontId="2" fillId="0" borderId="10" xfId="0" applyNumberFormat="1" applyFont="1" applyBorder="1"/>
    <xf numFmtId="164" fontId="2" fillId="0" borderId="10" xfId="0" applyNumberFormat="1" applyFont="1" applyBorder="1"/>
    <xf numFmtId="165" fontId="2" fillId="0" borderId="11" xfId="0" applyNumberFormat="1" applyFont="1" applyBorder="1"/>
    <xf numFmtId="164" fontId="2" fillId="0" borderId="11" xfId="0" applyNumberFormat="1" applyFont="1" applyBorder="1"/>
    <xf numFmtId="165" fontId="2" fillId="2" borderId="12" xfId="0" applyNumberFormat="1" applyFont="1" applyFill="1" applyBorder="1"/>
    <xf numFmtId="164" fontId="2" fillId="2" borderId="12" xfId="0" applyNumberFormat="1" applyFont="1" applyFill="1" applyBorder="1"/>
    <xf numFmtId="165" fontId="2" fillId="2" borderId="13" xfId="0" applyNumberFormat="1" applyFont="1" applyFill="1" applyBorder="1"/>
    <xf numFmtId="164" fontId="2" fillId="2" borderId="13" xfId="0" applyNumberFormat="1" applyFont="1" applyFill="1" applyBorder="1"/>
    <xf numFmtId="165" fontId="2" fillId="0" borderId="14" xfId="0" applyNumberFormat="1" applyFont="1" applyBorder="1"/>
    <xf numFmtId="164" fontId="2" fillId="0" borderId="14" xfId="0" applyNumberFormat="1" applyFont="1" applyBorder="1"/>
    <xf numFmtId="165" fontId="2" fillId="0" borderId="15" xfId="0" applyNumberFormat="1" applyFont="1" applyBorder="1"/>
    <xf numFmtId="164" fontId="2" fillId="0" borderId="15" xfId="0" applyNumberFormat="1" applyFont="1" applyBorder="1"/>
    <xf numFmtId="165" fontId="2" fillId="2" borderId="16" xfId="0" applyNumberFormat="1" applyFont="1" applyFill="1" applyBorder="1"/>
    <xf numFmtId="164" fontId="2" fillId="2" borderId="16" xfId="0" applyNumberFormat="1" applyFont="1" applyFill="1" applyBorder="1"/>
    <xf numFmtId="165" fontId="2" fillId="2" borderId="17" xfId="0" applyNumberFormat="1" applyFont="1" applyFill="1" applyBorder="1"/>
    <xf numFmtId="164" fontId="2" fillId="2" borderId="17" xfId="0" applyNumberFormat="1" applyFont="1" applyFill="1" applyBorder="1"/>
    <xf numFmtId="165" fontId="9" fillId="0" borderId="0" xfId="0" applyNumberFormat="1" applyFont="1"/>
    <xf numFmtId="164" fontId="9" fillId="0" borderId="0" xfId="0" applyNumberFormat="1" applyFont="1"/>
    <xf numFmtId="165" fontId="8" fillId="2" borderId="4" xfId="0" applyNumberFormat="1" applyFont="1" applyFill="1" applyBorder="1"/>
    <xf numFmtId="164" fontId="8" fillId="2" borderId="4" xfId="0" applyNumberFormat="1" applyFont="1" applyFill="1" applyBorder="1"/>
    <xf numFmtId="3" fontId="2" fillId="2" borderId="6" xfId="0" applyNumberFormat="1" applyFont="1" applyFill="1" applyBorder="1"/>
    <xf numFmtId="3" fontId="2" fillId="2" borderId="6" xfId="1" applyNumberFormat="1" applyFont="1" applyFill="1" applyBorder="1" applyAlignment="1"/>
    <xf numFmtId="3" fontId="2" fillId="0" borderId="0" xfId="0" applyNumberFormat="1" applyFont="1"/>
    <xf numFmtId="3" fontId="2" fillId="0" borderId="0" xfId="1" applyNumberFormat="1" applyFont="1" applyBorder="1" applyAlignment="1"/>
    <xf numFmtId="3" fontId="2" fillId="2" borderId="4" xfId="0" applyNumberFormat="1" applyFont="1" applyFill="1" applyBorder="1"/>
    <xf numFmtId="3" fontId="2" fillId="2" borderId="4" xfId="1" applyNumberFormat="1" applyFont="1" applyFill="1" applyBorder="1" applyAlignment="1"/>
    <xf numFmtId="3" fontId="2" fillId="0" borderId="5" xfId="0" applyNumberFormat="1" applyFont="1" applyBorder="1"/>
    <xf numFmtId="3" fontId="2" fillId="0" borderId="5" xfId="1" applyNumberFormat="1" applyFont="1" applyBorder="1" applyAlignment="1"/>
    <xf numFmtId="3" fontId="2" fillId="2" borderId="0" xfId="0" applyNumberFormat="1" applyFont="1" applyFill="1"/>
    <xf numFmtId="3" fontId="2" fillId="2" borderId="0" xfId="1" applyNumberFormat="1" applyFont="1" applyFill="1" applyBorder="1" applyAlignment="1"/>
    <xf numFmtId="3" fontId="2" fillId="0" borderId="7" xfId="0" applyNumberFormat="1" applyFont="1" applyBorder="1"/>
    <xf numFmtId="3" fontId="2" fillId="0" borderId="7" xfId="1" applyNumberFormat="1" applyFont="1" applyBorder="1" applyAlignment="1"/>
    <xf numFmtId="3" fontId="2" fillId="2" borderId="8" xfId="0" applyNumberFormat="1" applyFont="1" applyFill="1" applyBorder="1"/>
    <xf numFmtId="3" fontId="2" fillId="2" borderId="8" xfId="1" applyNumberFormat="1" applyFont="1" applyFill="1" applyBorder="1" applyAlignment="1"/>
    <xf numFmtId="3" fontId="2" fillId="2" borderId="9" xfId="0" applyNumberFormat="1" applyFont="1" applyFill="1" applyBorder="1"/>
    <xf numFmtId="3" fontId="2" fillId="2" borderId="9" xfId="1" applyNumberFormat="1" applyFont="1" applyFill="1" applyBorder="1" applyAlignment="1"/>
    <xf numFmtId="3" fontId="2" fillId="0" borderId="10" xfId="0" applyNumberFormat="1" applyFont="1" applyBorder="1"/>
    <xf numFmtId="3" fontId="2" fillId="0" borderId="10" xfId="1" applyNumberFormat="1" applyFont="1" applyBorder="1" applyAlignment="1"/>
    <xf numFmtId="3" fontId="2" fillId="0" borderId="11" xfId="0" applyNumberFormat="1" applyFont="1" applyBorder="1"/>
    <xf numFmtId="3" fontId="2" fillId="0" borderId="11" xfId="1" applyNumberFormat="1" applyFont="1" applyBorder="1" applyAlignment="1"/>
    <xf numFmtId="3" fontId="2" fillId="2" borderId="12" xfId="0" applyNumberFormat="1" applyFont="1" applyFill="1" applyBorder="1"/>
    <xf numFmtId="3" fontId="2" fillId="2" borderId="12" xfId="1" applyNumberFormat="1" applyFont="1" applyFill="1" applyBorder="1" applyAlignment="1"/>
    <xf numFmtId="3" fontId="2" fillId="2" borderId="13" xfId="0" applyNumberFormat="1" applyFont="1" applyFill="1" applyBorder="1"/>
    <xf numFmtId="3" fontId="2" fillId="2" borderId="13" xfId="1" applyNumberFormat="1" applyFont="1" applyFill="1" applyBorder="1" applyAlignment="1"/>
    <xf numFmtId="3" fontId="2" fillId="0" borderId="14" xfId="0" applyNumberFormat="1" applyFont="1" applyBorder="1"/>
    <xf numFmtId="3" fontId="2" fillId="0" borderId="14" xfId="1" applyNumberFormat="1" applyFont="1" applyBorder="1" applyAlignment="1"/>
    <xf numFmtId="3" fontId="2" fillId="0" borderId="15" xfId="0" applyNumberFormat="1" applyFont="1" applyBorder="1"/>
    <xf numFmtId="3" fontId="2" fillId="0" borderId="15" xfId="1" applyNumberFormat="1" applyFont="1" applyBorder="1" applyAlignment="1"/>
    <xf numFmtId="3" fontId="2" fillId="2" borderId="16" xfId="0" applyNumberFormat="1" applyFont="1" applyFill="1" applyBorder="1"/>
    <xf numFmtId="3" fontId="2" fillId="2" borderId="16" xfId="1" applyNumberFormat="1" applyFont="1" applyFill="1" applyBorder="1" applyAlignment="1"/>
    <xf numFmtId="3" fontId="2" fillId="2" borderId="17" xfId="0" applyNumberFormat="1" applyFont="1" applyFill="1" applyBorder="1"/>
    <xf numFmtId="3" fontId="2" fillId="2" borderId="17" xfId="1" applyNumberFormat="1" applyFont="1" applyFill="1" applyBorder="1" applyAlignment="1"/>
    <xf numFmtId="3" fontId="2" fillId="0" borderId="0" xfId="1" applyNumberFormat="1" applyFont="1" applyAlignment="1"/>
    <xf numFmtId="3" fontId="2" fillId="2" borderId="0" xfId="1" applyNumberFormat="1" applyFont="1" applyFill="1" applyAlignment="1"/>
    <xf numFmtId="3" fontId="9" fillId="0" borderId="0" xfId="0" applyNumberFormat="1" applyFont="1"/>
    <xf numFmtId="3" fontId="9" fillId="0" borderId="0" xfId="1" applyNumberFormat="1" applyFont="1" applyFill="1" applyAlignment="1"/>
    <xf numFmtId="3" fontId="8" fillId="2" borderId="4" xfId="1" applyNumberFormat="1" applyFont="1" applyFill="1" applyBorder="1" applyAlignme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Alignment="1">
      <alignment horizontal="center" wrapText="1"/>
    </xf>
    <xf numFmtId="0" fontId="11" fillId="0" borderId="0" xfId="0" applyFont="1" applyAlignment="1">
      <alignment horizontal="left" wrapText="1"/>
    </xf>
    <xf numFmtId="0" fontId="11" fillId="0" borderId="5"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123" t="str">
        <f ca="1">IF(ISNUMBER(A3),"Table A-14.1: Race/Ethnicity Responses (Alone and In Combination) of Applicants
to U.S. MD-Granting Medical Schools, "&amp;(A3-4)&amp;"-"&amp;(A3-3)&amp; " through " &amp;A3&amp;"-"&amp;(A3+1),"Table XX . Title" &amp; ",  " &amp; (YEAR(NOW())-4) &amp; "-" &amp;(YEAR(NOW())-3) &amp; " through " &amp; YEAR(NOW()) &amp; "-" &amp;(YEAR(NOW())+1))</f>
        <v>Table A-14.1: Race/Ethnicity Responses (Alone and In Combination) of Applicants
to U.S. MD-Granting Medical Schools, 2019-2020 through 2023-2024</v>
      </c>
      <c r="B1" s="123"/>
      <c r="C1" s="123"/>
      <c r="D1" s="123"/>
      <c r="E1" s="123"/>
      <c r="F1" s="123"/>
      <c r="G1" s="123"/>
    </row>
    <row r="2" spans="1:7" ht="15.75" customHeight="1" x14ac:dyDescent="0.45">
      <c r="A2" s="123"/>
      <c r="B2" s="123"/>
      <c r="C2" s="123"/>
      <c r="D2" s="123"/>
      <c r="E2" s="123"/>
      <c r="F2" s="123"/>
      <c r="G2" s="123"/>
    </row>
    <row r="3" spans="1:7" ht="10.5" customHeight="1" x14ac:dyDescent="0.45">
      <c r="A3" s="12">
        <v>2023</v>
      </c>
    </row>
    <row r="4" spans="1:7" s="5" customFormat="1" ht="151.5" customHeight="1" x14ac:dyDescent="0.4">
      <c r="A4" s="124" t="str">
        <f ca="1">"The table below displays the self-identified racial and ethnic characteristics of applicants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 Also, the sum of the applicants in the underrepresented categories may not add to the Unduplicated Total URiM Applicants since applicants could designate multiple underrepresented categories. "&amp;" The AAMC definition of Underrepresented in Medicine found at https://www.aamc.org/what-we-do/diversity-inclusion/underrepresented-in-medicine is: ""Underrepresented in medicine means those racial and ethnic"&amp;"  populations that are underrepresented in the medical profession relative to their "&amp;" numbers in the general population."" This AAMC definition allows for a variety of ways to conceptualize URiM, depending on whether (for example) one is looking at the national perspective, regional perspective, or"&amp;"  local perspective. For the purposes of this particular FACTS table, a URiM applicant is any U.S. "&amp;" citizen or permanent resident who self-identified as one or more of the following race/ethnicity categories"&amp;"  (alone or in combination with any other race/ethnicity category): American"&amp;" Indian or Alaska Native; Black or African American; Hispanic, Latino, or of Spanish Origin; or Native Hawaiian or Other Pacific Islander. "&amp;"Please email datarequest@aamc.org if you need further assistance or have additional inquiries."</f>
        <v>The table below displays the self-identified racial and ethnic characteristics of applicants to U.S. MD-granting medical schools from 2019-2020 through 2023-2024. "Alone" indicates those who selected only one race/ethnicity response. "In Combination" indicates those who selected more than one race/ethnicity response.  Also, the sum of the applicants in the underrepresented categories may not add to the Unduplicated Total URiM Applicants since applicants could designate multiple underrepresented categories.  The AAMC definition of Underrepresented in Medicine found at https://www.aamc.org/what-we-do/diversity-inclusion/underrepresented-in-medicine is: "Underrepresented in medicine means those racial and ethnic  populations that are underrepresented in the medical profession relative to their  numbers in the general population." This AAMC definition allows for a variety of ways to conceptualize URiM, depending on whether (for example) one is looking at the national perspective, regional perspective, or  local perspective. For the purposes of this particular FACTS table, a URiM applicant is any U.S.  citizen or permanent resident who self-identified as one or more of the following race/ethnicity categories  (alone or in combination with any other race/ethnicity category): American Indian or Alaska Native; Black or African American; Hispanic, Latino, or of Spanish Origin; or Native Hawaiian or Other Pacific Islander. Please email datarequest@aamc.org if you need further assistance or have additional inquiries.</v>
      </c>
      <c r="B4" s="124"/>
      <c r="C4" s="124"/>
      <c r="D4" s="124"/>
      <c r="E4" s="124"/>
      <c r="F4" s="124"/>
      <c r="G4" s="124"/>
    </row>
    <row r="5" spans="1:7" ht="2.25" customHeight="1" x14ac:dyDescent="0.45"/>
    <row r="6" spans="1:7" x14ac:dyDescent="0.45">
      <c r="A6" s="121" t="s">
        <v>0</v>
      </c>
      <c r="B6" s="122"/>
      <c r="C6" s="11" t="str">
        <f>IF(ISNUMBER(A3),(A3-4)&amp;"-"&amp;(A3-3),"&lt;yr-4&gt;")</f>
        <v>2019-2020</v>
      </c>
      <c r="D6" s="11" t="str">
        <f>IF(ISNUMBER(A3),(A3-3)&amp;"-"&amp;(A3-2)&amp;"","&lt;yr-3&gt;")</f>
        <v>2020-2021</v>
      </c>
      <c r="E6" s="11" t="str">
        <f>IF(ISNUMBER(A3),(A3-2)&amp;"-"&amp;(A3-1),"&lt;yr-2&gt;")</f>
        <v>2021-2022</v>
      </c>
      <c r="F6" s="6" t="str">
        <f>IF(ISNUMBER(A3),(A3-1)&amp;"-"&amp;(A3-0),"&lt;yr-1&gt;")</f>
        <v>2022-2023</v>
      </c>
      <c r="G6" s="6" t="str">
        <f>IF(ISNUMBER(A3),(A3-0)&amp;"-"&amp;(A3+1),"&lt;yr&gt;")</f>
        <v>2023-2024</v>
      </c>
    </row>
    <row r="7" spans="1:7" ht="15" customHeight="1" x14ac:dyDescent="0.45">
      <c r="A7" s="14" t="s">
        <v>2</v>
      </c>
      <c r="B7" s="15" t="s">
        <v>3</v>
      </c>
      <c r="C7" s="84">
        <v>89</v>
      </c>
      <c r="D7" s="85">
        <v>73</v>
      </c>
      <c r="E7" s="85">
        <v>105</v>
      </c>
      <c r="F7" s="85">
        <v>94</v>
      </c>
      <c r="G7" s="85">
        <v>90</v>
      </c>
    </row>
    <row r="8" spans="1:7" x14ac:dyDescent="0.45">
      <c r="A8" s="16"/>
      <c r="B8" s="2" t="s">
        <v>4</v>
      </c>
      <c r="C8" s="86">
        <v>497</v>
      </c>
      <c r="D8" s="87">
        <v>488</v>
      </c>
      <c r="E8" s="87">
        <v>584</v>
      </c>
      <c r="F8" s="87">
        <v>469</v>
      </c>
      <c r="G8" s="87">
        <v>493</v>
      </c>
    </row>
    <row r="9" spans="1:7" x14ac:dyDescent="0.45">
      <c r="A9" s="17"/>
      <c r="B9" s="18" t="s">
        <v>5</v>
      </c>
      <c r="C9" s="88">
        <v>586</v>
      </c>
      <c r="D9" s="89">
        <v>561</v>
      </c>
      <c r="E9" s="89">
        <v>689</v>
      </c>
      <c r="F9" s="89">
        <v>563</v>
      </c>
      <c r="G9" s="89">
        <v>583</v>
      </c>
    </row>
    <row r="10" spans="1:7" x14ac:dyDescent="0.45">
      <c r="A10" s="19" t="s">
        <v>6</v>
      </c>
      <c r="B10" s="20" t="s">
        <v>3</v>
      </c>
      <c r="C10" s="90">
        <v>11028</v>
      </c>
      <c r="D10" s="91">
        <v>11240</v>
      </c>
      <c r="E10" s="91">
        <v>13426</v>
      </c>
      <c r="F10" s="91">
        <v>12737</v>
      </c>
      <c r="G10" s="91">
        <v>12600</v>
      </c>
    </row>
    <row r="11" spans="1:7" x14ac:dyDescent="0.45">
      <c r="A11" s="16"/>
      <c r="B11" s="1" t="s">
        <v>4</v>
      </c>
      <c r="C11" s="92">
        <v>1751</v>
      </c>
      <c r="D11" s="93">
        <v>1778</v>
      </c>
      <c r="E11" s="93">
        <v>2162</v>
      </c>
      <c r="F11" s="93">
        <v>2015</v>
      </c>
      <c r="G11" s="93">
        <v>1953</v>
      </c>
    </row>
    <row r="12" spans="1:7" x14ac:dyDescent="0.45">
      <c r="A12" s="21"/>
      <c r="B12" s="22" t="s">
        <v>5</v>
      </c>
      <c r="C12" s="94">
        <v>12779</v>
      </c>
      <c r="D12" s="95">
        <v>13018</v>
      </c>
      <c r="E12" s="95">
        <v>15588</v>
      </c>
      <c r="F12" s="95">
        <v>14752</v>
      </c>
      <c r="G12" s="95">
        <v>14553</v>
      </c>
    </row>
    <row r="13" spans="1:7" ht="15" customHeight="1" x14ac:dyDescent="0.45">
      <c r="A13" s="23" t="s">
        <v>7</v>
      </c>
      <c r="B13" s="24" t="s">
        <v>3</v>
      </c>
      <c r="C13" s="96">
        <v>4419</v>
      </c>
      <c r="D13" s="97">
        <v>4363</v>
      </c>
      <c r="E13" s="97">
        <v>6169</v>
      </c>
      <c r="F13" s="97">
        <v>4924</v>
      </c>
      <c r="G13" s="97">
        <v>4672</v>
      </c>
    </row>
    <row r="14" spans="1:7" x14ac:dyDescent="0.45">
      <c r="A14" s="16"/>
      <c r="B14" s="2" t="s">
        <v>4</v>
      </c>
      <c r="C14" s="86">
        <v>774</v>
      </c>
      <c r="D14" s="87">
        <v>834</v>
      </c>
      <c r="E14" s="87">
        <v>1162</v>
      </c>
      <c r="F14" s="87">
        <v>998</v>
      </c>
      <c r="G14" s="87">
        <v>993</v>
      </c>
    </row>
    <row r="15" spans="1:7" x14ac:dyDescent="0.45">
      <c r="A15" s="25"/>
      <c r="B15" s="26" t="s">
        <v>5</v>
      </c>
      <c r="C15" s="98">
        <v>5193</v>
      </c>
      <c r="D15" s="99">
        <v>5197</v>
      </c>
      <c r="E15" s="99">
        <v>7331</v>
      </c>
      <c r="F15" s="99">
        <v>5922</v>
      </c>
      <c r="G15" s="99">
        <v>5665</v>
      </c>
    </row>
    <row r="16" spans="1:7" x14ac:dyDescent="0.45">
      <c r="A16" s="27" t="s">
        <v>8</v>
      </c>
      <c r="B16" s="28" t="s">
        <v>3</v>
      </c>
      <c r="C16" s="100">
        <v>3349</v>
      </c>
      <c r="D16" s="101">
        <v>3332</v>
      </c>
      <c r="E16" s="101">
        <v>4039</v>
      </c>
      <c r="F16" s="101">
        <v>3257</v>
      </c>
      <c r="G16" s="101">
        <v>3177</v>
      </c>
    </row>
    <row r="17" spans="1:7" x14ac:dyDescent="0.45">
      <c r="A17" s="16"/>
      <c r="B17" s="1" t="s">
        <v>4</v>
      </c>
      <c r="C17" s="92">
        <v>2508</v>
      </c>
      <c r="D17" s="93">
        <v>2488</v>
      </c>
      <c r="E17" s="93">
        <v>3242</v>
      </c>
      <c r="F17" s="93">
        <v>2990</v>
      </c>
      <c r="G17" s="93">
        <v>2930</v>
      </c>
    </row>
    <row r="18" spans="1:7" x14ac:dyDescent="0.45">
      <c r="A18" s="29"/>
      <c r="B18" s="30" t="s">
        <v>5</v>
      </c>
      <c r="C18" s="102">
        <v>5857</v>
      </c>
      <c r="D18" s="103">
        <v>5820</v>
      </c>
      <c r="E18" s="103">
        <v>7281</v>
      </c>
      <c r="F18" s="103">
        <v>6247</v>
      </c>
      <c r="G18" s="103">
        <v>6107</v>
      </c>
    </row>
    <row r="19" spans="1:7" ht="15" customHeight="1" x14ac:dyDescent="0.45">
      <c r="A19" s="31" t="s">
        <v>9</v>
      </c>
      <c r="B19" s="32" t="s">
        <v>3</v>
      </c>
      <c r="C19" s="104">
        <v>42</v>
      </c>
      <c r="D19" s="105">
        <v>41</v>
      </c>
      <c r="E19" s="105">
        <v>41</v>
      </c>
      <c r="F19" s="105">
        <v>52</v>
      </c>
      <c r="G19" s="105">
        <v>57</v>
      </c>
    </row>
    <row r="20" spans="1:7" x14ac:dyDescent="0.45">
      <c r="A20" s="16"/>
      <c r="B20" s="2" t="s">
        <v>4</v>
      </c>
      <c r="C20" s="86">
        <v>190</v>
      </c>
      <c r="D20" s="87">
        <v>173</v>
      </c>
      <c r="E20" s="87">
        <v>215</v>
      </c>
      <c r="F20" s="87">
        <v>170</v>
      </c>
      <c r="G20" s="87">
        <v>189</v>
      </c>
    </row>
    <row r="21" spans="1:7" x14ac:dyDescent="0.45">
      <c r="A21" s="33"/>
      <c r="B21" s="34" t="s">
        <v>5</v>
      </c>
      <c r="C21" s="106">
        <v>232</v>
      </c>
      <c r="D21" s="107">
        <v>214</v>
      </c>
      <c r="E21" s="107">
        <v>256</v>
      </c>
      <c r="F21" s="107">
        <v>222</v>
      </c>
      <c r="G21" s="107">
        <v>246</v>
      </c>
    </row>
    <row r="22" spans="1:7" x14ac:dyDescent="0.45">
      <c r="A22" s="35" t="s">
        <v>10</v>
      </c>
      <c r="B22" s="36" t="s">
        <v>3</v>
      </c>
      <c r="C22" s="108">
        <v>23467</v>
      </c>
      <c r="D22" s="109">
        <v>22891</v>
      </c>
      <c r="E22" s="109">
        <v>25663</v>
      </c>
      <c r="F22" s="109">
        <v>22917</v>
      </c>
      <c r="G22" s="109">
        <v>21131</v>
      </c>
    </row>
    <row r="23" spans="1:7" x14ac:dyDescent="0.45">
      <c r="A23" s="16"/>
      <c r="B23" s="1" t="s">
        <v>4</v>
      </c>
      <c r="C23" s="92">
        <v>4326</v>
      </c>
      <c r="D23" s="93">
        <v>4344</v>
      </c>
      <c r="E23" s="93">
        <v>5365</v>
      </c>
      <c r="F23" s="93">
        <v>4901</v>
      </c>
      <c r="G23" s="93">
        <v>4889</v>
      </c>
    </row>
    <row r="24" spans="1:7" x14ac:dyDescent="0.45">
      <c r="A24" s="37"/>
      <c r="B24" s="38" t="s">
        <v>5</v>
      </c>
      <c r="C24" s="110">
        <v>27793</v>
      </c>
      <c r="D24" s="111">
        <v>27235</v>
      </c>
      <c r="E24" s="111">
        <v>31028</v>
      </c>
      <c r="F24" s="111">
        <v>27818</v>
      </c>
      <c r="G24" s="111">
        <v>26020</v>
      </c>
    </row>
    <row r="25" spans="1:7" ht="15" customHeight="1" x14ac:dyDescent="0.45">
      <c r="A25" s="39" t="s">
        <v>11</v>
      </c>
      <c r="B25" s="40" t="s">
        <v>3</v>
      </c>
      <c r="C25" s="112">
        <v>1198</v>
      </c>
      <c r="D25" s="113">
        <v>1288</v>
      </c>
      <c r="E25" s="113">
        <v>1567</v>
      </c>
      <c r="F25" s="113">
        <v>1386</v>
      </c>
      <c r="G25" s="113">
        <v>1263</v>
      </c>
    </row>
    <row r="26" spans="1:7" x14ac:dyDescent="0.45">
      <c r="A26" s="16"/>
      <c r="B26" s="2" t="s">
        <v>4</v>
      </c>
      <c r="C26" s="86">
        <v>966</v>
      </c>
      <c r="D26" s="87">
        <v>1023</v>
      </c>
      <c r="E26" s="87">
        <v>1233</v>
      </c>
      <c r="F26" s="87">
        <v>1099</v>
      </c>
      <c r="G26" s="87">
        <v>1088</v>
      </c>
    </row>
    <row r="27" spans="1:7" x14ac:dyDescent="0.45">
      <c r="A27" s="41"/>
      <c r="B27" s="42" t="s">
        <v>5</v>
      </c>
      <c r="C27" s="114">
        <v>2164</v>
      </c>
      <c r="D27" s="115">
        <v>2311</v>
      </c>
      <c r="E27" s="115">
        <v>2800</v>
      </c>
      <c r="F27" s="115">
        <v>2485</v>
      </c>
      <c r="G27" s="115">
        <v>2351</v>
      </c>
    </row>
    <row r="28" spans="1:7" x14ac:dyDescent="0.45">
      <c r="A28" s="13" t="s">
        <v>12</v>
      </c>
      <c r="B28" s="2"/>
      <c r="C28" s="86">
        <v>2641</v>
      </c>
      <c r="D28" s="116">
        <v>2644</v>
      </c>
      <c r="E28" s="116">
        <v>2440</v>
      </c>
      <c r="F28" s="116">
        <v>1777</v>
      </c>
      <c r="G28" s="116">
        <v>1692</v>
      </c>
    </row>
    <row r="29" spans="1:7" x14ac:dyDescent="0.45">
      <c r="A29" s="9" t="s">
        <v>13</v>
      </c>
      <c r="B29" s="1"/>
      <c r="C29" s="92">
        <v>1890</v>
      </c>
      <c r="D29" s="117">
        <v>1844</v>
      </c>
      <c r="E29" s="117">
        <v>2309</v>
      </c>
      <c r="F29" s="117">
        <v>1959</v>
      </c>
      <c r="G29" s="117">
        <v>1886</v>
      </c>
    </row>
    <row r="30" spans="1:7" x14ac:dyDescent="0.45">
      <c r="A30" s="46" t="s">
        <v>16</v>
      </c>
      <c r="B30" s="47"/>
      <c r="C30" s="118">
        <v>11300</v>
      </c>
      <c r="D30" s="119">
        <v>11244</v>
      </c>
      <c r="E30" s="119">
        <v>14754</v>
      </c>
      <c r="F30" s="119">
        <v>12302</v>
      </c>
      <c r="G30" s="119">
        <v>11963</v>
      </c>
    </row>
    <row r="31" spans="1:7" ht="15" customHeight="1" x14ac:dyDescent="0.45">
      <c r="A31" s="43" t="s">
        <v>14</v>
      </c>
      <c r="B31" s="43" t="s">
        <v>15</v>
      </c>
      <c r="C31" s="120">
        <v>53369</v>
      </c>
      <c r="D31" s="120">
        <v>53030</v>
      </c>
      <c r="E31" s="120">
        <v>62443</v>
      </c>
      <c r="F31" s="120">
        <v>55189</v>
      </c>
      <c r="G31" s="120">
        <v>52577</v>
      </c>
    </row>
    <row r="32" spans="1:7" ht="4.5" customHeight="1" x14ac:dyDescent="0.45">
      <c r="A32" s="10"/>
      <c r="B32" s="7"/>
      <c r="C32" s="7"/>
      <c r="D32" s="8"/>
      <c r="E32" s="8"/>
      <c r="F32" s="8"/>
      <c r="G32" s="8"/>
    </row>
    <row r="33" spans="1:7" x14ac:dyDescent="0.45">
      <c r="A33" s="121" t="s">
        <v>1</v>
      </c>
      <c r="B33" s="122"/>
      <c r="C33" s="11" t="str">
        <f>IF(ISNUMBER(A3),(A3-4)&amp;"-"&amp;(A3-3),"&lt;yr-4&gt;")</f>
        <v>2019-2020</v>
      </c>
      <c r="D33" s="11" t="str">
        <f>IF(ISNUMBER(A3),(A3-3)&amp;"-"&amp;(A3-2)&amp;"","&lt;yr-3&gt;")</f>
        <v>2020-2021</v>
      </c>
      <c r="E33" s="11" t="str">
        <f>IF(ISNUMBER(A3),(A3-2)&amp;"-"&amp;(A3-1),"&lt;yr-2&gt;")</f>
        <v>2021-2022</v>
      </c>
      <c r="F33" s="11" t="str">
        <f>IF(ISNUMBER(A3),(A3-1)&amp;"-"&amp;(A3-0),"&lt;yr-1&gt;")</f>
        <v>2022-2023</v>
      </c>
      <c r="G33" s="6" t="str">
        <f>IF(ISNUMBER(A3),(A3-0)&amp;"-"&amp;(A3+1),"&lt;yr&gt;")</f>
        <v>2023-2024</v>
      </c>
    </row>
    <row r="34" spans="1:7" ht="15" customHeight="1" x14ac:dyDescent="0.45">
      <c r="A34" s="14" t="s">
        <v>2</v>
      </c>
      <c r="B34" s="15" t="s">
        <v>3</v>
      </c>
      <c r="C34" s="48">
        <v>15.2</v>
      </c>
      <c r="D34" s="49">
        <v>13</v>
      </c>
      <c r="E34" s="49">
        <v>15.2</v>
      </c>
      <c r="F34" s="49">
        <v>16.7</v>
      </c>
      <c r="G34" s="49">
        <v>15.4</v>
      </c>
    </row>
    <row r="35" spans="1:7" x14ac:dyDescent="0.45">
      <c r="A35" s="16"/>
      <c r="B35" s="2" t="s">
        <v>4</v>
      </c>
      <c r="C35" s="50">
        <v>84.8</v>
      </c>
      <c r="D35" s="51">
        <v>87</v>
      </c>
      <c r="E35" s="51">
        <v>84.8</v>
      </c>
      <c r="F35" s="51">
        <v>83.3</v>
      </c>
      <c r="G35" s="51">
        <v>84.6</v>
      </c>
    </row>
    <row r="36" spans="1:7" x14ac:dyDescent="0.45">
      <c r="A36" s="17"/>
      <c r="B36" s="18" t="s">
        <v>5</v>
      </c>
      <c r="C36" s="52">
        <v>1.1000000000000001</v>
      </c>
      <c r="D36" s="53">
        <v>1.1000000000000001</v>
      </c>
      <c r="E36" s="53">
        <v>1.1000000000000001</v>
      </c>
      <c r="F36" s="53">
        <v>1</v>
      </c>
      <c r="G36" s="53">
        <v>1.1000000000000001</v>
      </c>
    </row>
    <row r="37" spans="1:7" x14ac:dyDescent="0.45">
      <c r="A37" s="19" t="s">
        <v>6</v>
      </c>
      <c r="B37" s="20" t="s">
        <v>3</v>
      </c>
      <c r="C37" s="54">
        <v>86.3</v>
      </c>
      <c r="D37" s="55">
        <v>86.3</v>
      </c>
      <c r="E37" s="55">
        <v>86.1</v>
      </c>
      <c r="F37" s="55">
        <v>86.3</v>
      </c>
      <c r="G37" s="55">
        <v>86.6</v>
      </c>
    </row>
    <row r="38" spans="1:7" x14ac:dyDescent="0.45">
      <c r="A38" s="16"/>
      <c r="B38" s="1" t="s">
        <v>4</v>
      </c>
      <c r="C38" s="56">
        <v>13.7</v>
      </c>
      <c r="D38" s="57">
        <v>13.7</v>
      </c>
      <c r="E38" s="57">
        <v>13.9</v>
      </c>
      <c r="F38" s="57">
        <v>13.7</v>
      </c>
      <c r="G38" s="57">
        <v>13.4</v>
      </c>
    </row>
    <row r="39" spans="1:7" x14ac:dyDescent="0.45">
      <c r="A39" s="21"/>
      <c r="B39" s="22" t="s">
        <v>5</v>
      </c>
      <c r="C39" s="58">
        <v>23.9</v>
      </c>
      <c r="D39" s="59">
        <v>24.5</v>
      </c>
      <c r="E39" s="59">
        <v>25</v>
      </c>
      <c r="F39" s="59">
        <v>26.7</v>
      </c>
      <c r="G39" s="59">
        <v>27.7</v>
      </c>
    </row>
    <row r="40" spans="1:7" ht="15" customHeight="1" x14ac:dyDescent="0.45">
      <c r="A40" s="23" t="s">
        <v>7</v>
      </c>
      <c r="B40" s="24" t="s">
        <v>3</v>
      </c>
      <c r="C40" s="60">
        <v>85.1</v>
      </c>
      <c r="D40" s="61">
        <v>84</v>
      </c>
      <c r="E40" s="61">
        <v>84.1</v>
      </c>
      <c r="F40" s="61">
        <v>83.1</v>
      </c>
      <c r="G40" s="61">
        <v>82.5</v>
      </c>
    </row>
    <row r="41" spans="1:7" x14ac:dyDescent="0.45">
      <c r="A41" s="16"/>
      <c r="B41" s="2" t="s">
        <v>4</v>
      </c>
      <c r="C41" s="50">
        <v>14.9</v>
      </c>
      <c r="D41" s="51">
        <v>16</v>
      </c>
      <c r="E41" s="51">
        <v>15.9</v>
      </c>
      <c r="F41" s="51">
        <v>16.899999999999999</v>
      </c>
      <c r="G41" s="51">
        <v>17.5</v>
      </c>
    </row>
    <row r="42" spans="1:7" x14ac:dyDescent="0.45">
      <c r="A42" s="25"/>
      <c r="B42" s="26" t="s">
        <v>5</v>
      </c>
      <c r="C42" s="62">
        <v>9.6999999999999993</v>
      </c>
      <c r="D42" s="63">
        <v>9.8000000000000007</v>
      </c>
      <c r="E42" s="63">
        <v>11.7</v>
      </c>
      <c r="F42" s="63">
        <v>10.7</v>
      </c>
      <c r="G42" s="63">
        <v>10.8</v>
      </c>
    </row>
    <row r="43" spans="1:7" x14ac:dyDescent="0.45">
      <c r="A43" s="27" t="s">
        <v>8</v>
      </c>
      <c r="B43" s="28" t="s">
        <v>3</v>
      </c>
      <c r="C43" s="64">
        <v>57.2</v>
      </c>
      <c r="D43" s="65">
        <v>57.3</v>
      </c>
      <c r="E43" s="65">
        <v>55.5</v>
      </c>
      <c r="F43" s="65">
        <v>52.1</v>
      </c>
      <c r="G43" s="65">
        <v>52</v>
      </c>
    </row>
    <row r="44" spans="1:7" x14ac:dyDescent="0.45">
      <c r="A44" s="16"/>
      <c r="B44" s="1" t="s">
        <v>4</v>
      </c>
      <c r="C44" s="56">
        <v>42.8</v>
      </c>
      <c r="D44" s="57">
        <v>42.7</v>
      </c>
      <c r="E44" s="57">
        <v>44.5</v>
      </c>
      <c r="F44" s="57">
        <v>47.9</v>
      </c>
      <c r="G44" s="57">
        <v>48</v>
      </c>
    </row>
    <row r="45" spans="1:7" x14ac:dyDescent="0.45">
      <c r="A45" s="29"/>
      <c r="B45" s="30" t="s">
        <v>5</v>
      </c>
      <c r="C45" s="66">
        <v>11</v>
      </c>
      <c r="D45" s="67">
        <v>11</v>
      </c>
      <c r="E45" s="67">
        <v>11.7</v>
      </c>
      <c r="F45" s="67">
        <v>11.3</v>
      </c>
      <c r="G45" s="67">
        <v>11.6</v>
      </c>
    </row>
    <row r="46" spans="1:7" ht="15" customHeight="1" x14ac:dyDescent="0.45">
      <c r="A46" s="31" t="s">
        <v>9</v>
      </c>
      <c r="B46" s="32" t="s">
        <v>3</v>
      </c>
      <c r="C46" s="68">
        <v>18.100000000000001</v>
      </c>
      <c r="D46" s="69">
        <v>19.2</v>
      </c>
      <c r="E46" s="69">
        <v>16</v>
      </c>
      <c r="F46" s="69">
        <v>23.4</v>
      </c>
      <c r="G46" s="69">
        <v>23.2</v>
      </c>
    </row>
    <row r="47" spans="1:7" x14ac:dyDescent="0.45">
      <c r="A47" s="16"/>
      <c r="B47" s="2" t="s">
        <v>4</v>
      </c>
      <c r="C47" s="50">
        <v>81.900000000000006</v>
      </c>
      <c r="D47" s="51">
        <v>80.8</v>
      </c>
      <c r="E47" s="51">
        <v>84</v>
      </c>
      <c r="F47" s="51">
        <v>76.599999999999994</v>
      </c>
      <c r="G47" s="51">
        <v>76.8</v>
      </c>
    </row>
    <row r="48" spans="1:7" x14ac:dyDescent="0.45">
      <c r="A48" s="33"/>
      <c r="B48" s="34" t="s">
        <v>5</v>
      </c>
      <c r="C48" s="70">
        <v>0.4</v>
      </c>
      <c r="D48" s="71">
        <v>0.4</v>
      </c>
      <c r="E48" s="71">
        <v>0.4</v>
      </c>
      <c r="F48" s="71">
        <v>0.4</v>
      </c>
      <c r="G48" s="71">
        <v>0.5</v>
      </c>
    </row>
    <row r="49" spans="1:11" x14ac:dyDescent="0.45">
      <c r="A49" s="35" t="s">
        <v>10</v>
      </c>
      <c r="B49" s="36" t="s">
        <v>3</v>
      </c>
      <c r="C49" s="72">
        <v>84.4</v>
      </c>
      <c r="D49" s="73">
        <v>84</v>
      </c>
      <c r="E49" s="73">
        <v>82.7</v>
      </c>
      <c r="F49" s="73">
        <v>82.4</v>
      </c>
      <c r="G49" s="73">
        <v>81.2</v>
      </c>
    </row>
    <row r="50" spans="1:11" x14ac:dyDescent="0.45">
      <c r="A50" s="16"/>
      <c r="B50" s="1" t="s">
        <v>4</v>
      </c>
      <c r="C50" s="56">
        <v>15.6</v>
      </c>
      <c r="D50" s="57">
        <v>16</v>
      </c>
      <c r="E50" s="57">
        <v>17.3</v>
      </c>
      <c r="F50" s="57">
        <v>17.600000000000001</v>
      </c>
      <c r="G50" s="57">
        <v>18.8</v>
      </c>
    </row>
    <row r="51" spans="1:11" x14ac:dyDescent="0.45">
      <c r="A51" s="37"/>
      <c r="B51" s="38" t="s">
        <v>5</v>
      </c>
      <c r="C51" s="74">
        <v>52.1</v>
      </c>
      <c r="D51" s="75">
        <v>51.4</v>
      </c>
      <c r="E51" s="75">
        <v>49.7</v>
      </c>
      <c r="F51" s="75">
        <v>50.4</v>
      </c>
      <c r="G51" s="75">
        <v>49.5</v>
      </c>
    </row>
    <row r="52" spans="1:11" ht="15" customHeight="1" x14ac:dyDescent="0.45">
      <c r="A52" s="39" t="s">
        <v>11</v>
      </c>
      <c r="B52" s="40" t="s">
        <v>3</v>
      </c>
      <c r="C52" s="76">
        <v>55.4</v>
      </c>
      <c r="D52" s="77">
        <v>55.7</v>
      </c>
      <c r="E52" s="77">
        <v>56</v>
      </c>
      <c r="F52" s="77">
        <v>55.8</v>
      </c>
      <c r="G52" s="77">
        <v>53.7</v>
      </c>
    </row>
    <row r="53" spans="1:11" x14ac:dyDescent="0.45">
      <c r="A53" s="16"/>
      <c r="B53" s="2" t="s">
        <v>4</v>
      </c>
      <c r="C53" s="50">
        <v>44.6</v>
      </c>
      <c r="D53" s="51">
        <v>44.3</v>
      </c>
      <c r="E53" s="51">
        <v>44</v>
      </c>
      <c r="F53" s="51">
        <v>44.2</v>
      </c>
      <c r="G53" s="51">
        <v>46.3</v>
      </c>
    </row>
    <row r="54" spans="1:11" x14ac:dyDescent="0.45">
      <c r="A54" s="41"/>
      <c r="B54" s="42" t="s">
        <v>5</v>
      </c>
      <c r="C54" s="78">
        <v>4.0999999999999996</v>
      </c>
      <c r="D54" s="79">
        <v>4.4000000000000004</v>
      </c>
      <c r="E54" s="79">
        <v>4.5</v>
      </c>
      <c r="F54" s="79">
        <v>4.5</v>
      </c>
      <c r="G54" s="79">
        <v>4.5</v>
      </c>
    </row>
    <row r="55" spans="1:11" x14ac:dyDescent="0.45">
      <c r="A55" s="13" t="s">
        <v>12</v>
      </c>
      <c r="B55" s="2"/>
      <c r="C55" s="50">
        <v>4.9000000000000004</v>
      </c>
      <c r="D55" s="51">
        <v>5</v>
      </c>
      <c r="E55" s="51">
        <v>3.9</v>
      </c>
      <c r="F55" s="51">
        <v>3.2</v>
      </c>
      <c r="G55" s="51">
        <v>3.2</v>
      </c>
    </row>
    <row r="56" spans="1:11" x14ac:dyDescent="0.45">
      <c r="A56" s="9" t="s">
        <v>13</v>
      </c>
      <c r="B56" s="1"/>
      <c r="C56" s="56">
        <v>3.5</v>
      </c>
      <c r="D56" s="57">
        <v>3.5</v>
      </c>
      <c r="E56" s="57">
        <v>3.7</v>
      </c>
      <c r="F56" s="57">
        <v>3.5</v>
      </c>
      <c r="G56" s="57">
        <v>3.6</v>
      </c>
    </row>
    <row r="57" spans="1:11" x14ac:dyDescent="0.45">
      <c r="A57" s="46" t="s">
        <v>16</v>
      </c>
      <c r="B57" s="47"/>
      <c r="C57" s="80">
        <v>21.2</v>
      </c>
      <c r="D57" s="81">
        <v>21.2</v>
      </c>
      <c r="E57" s="81">
        <v>23.6</v>
      </c>
      <c r="F57" s="81">
        <v>22.3</v>
      </c>
      <c r="G57" s="81">
        <v>22.8</v>
      </c>
    </row>
    <row r="58" spans="1:11" x14ac:dyDescent="0.45">
      <c r="A58" s="44" t="s">
        <v>14</v>
      </c>
      <c r="B58" s="45"/>
      <c r="C58" s="82">
        <v>100</v>
      </c>
      <c r="D58" s="83">
        <v>100</v>
      </c>
      <c r="E58" s="83">
        <v>100</v>
      </c>
      <c r="F58" s="83">
        <v>100</v>
      </c>
      <c r="G58" s="83">
        <v>100</v>
      </c>
    </row>
    <row r="59" spans="1:11" s="4" customFormat="1" ht="56.25" customHeight="1" x14ac:dyDescent="0.4">
      <c r="A59" s="125" t="s">
        <v>17</v>
      </c>
      <c r="B59" s="125"/>
      <c r="C59" s="125"/>
      <c r="D59" s="125"/>
      <c r="E59" s="125"/>
      <c r="F59" s="125"/>
      <c r="G59" s="125"/>
      <c r="H59" s="3"/>
      <c r="I59" s="3"/>
      <c r="J59" s="3"/>
      <c r="K59" s="3"/>
    </row>
  </sheetData>
  <mergeCells count="5">
    <mergeCell ref="A33:B33"/>
    <mergeCell ref="A6:B6"/>
    <mergeCell ref="A1:G2"/>
    <mergeCell ref="A4:G4"/>
    <mergeCell ref="A59:G59"/>
  </mergeCells>
  <printOptions horizontalCentered="1"/>
  <pageMargins left="0.25" right="0.25" top="0.75" bottom="0.75" header="0.3" footer="0.3"/>
  <pageSetup scale="78"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A-14.1</vt:lpstr>
      <vt:lpstr>'FACTS Table A-14.1'!Print_Titles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2023-10-27T19:45:31Z</dcterms:modified>
</cp:coreProperties>
</file>