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626"/>
  <workbookPr defaultThemeVersion="124226"/>
  <mc:AlternateContent xmlns:mc="http://schemas.openxmlformats.org/markup-compatibility/2006">
    <mc:Choice Requires="x15">
      <x15ac:absPath xmlns:x15ac="http://schemas.microsoft.com/office/spreadsheetml/2010/11/ac" url="H:\ASR Data Operations and Services\FACTS\Application\2023\_report_output\"/>
    </mc:Choice>
  </mc:AlternateContent>
  <xr:revisionPtr revIDLastSave="0" documentId="8_{DAA2E07D-5126-44A1-B7AC-EEBF230C5489}" xr6:coauthVersionLast="47" xr6:coauthVersionMax="47" xr10:uidLastSave="{00000000-0000-0000-0000-000000000000}"/>
  <bookViews>
    <workbookView xWindow="-28365" yWindow="-1440" windowWidth="22065" windowHeight="14955" tabRatio="249" xr2:uid="{00000000-000D-0000-FFFF-FFFF00000000}"/>
  </bookViews>
  <sheets>
    <sheet name="FACTS Table A-7.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 i="1" l="1"/>
  <c r="N5" i="1"/>
  <c r="M5" i="1"/>
  <c r="L5" i="1"/>
  <c r="K5" i="1"/>
  <c r="J5" i="1"/>
  <c r="I5" i="1"/>
  <c r="H5" i="1"/>
  <c r="G5" i="1"/>
  <c r="F5" i="1"/>
  <c r="E5" i="1"/>
  <c r="D5" i="1"/>
  <c r="A3" i="1"/>
</calcChain>
</file>

<file path=xl/sharedStrings.xml><?xml version="1.0" encoding="utf-8"?>
<sst xmlns="http://schemas.openxmlformats.org/spreadsheetml/2006/main" count="38" uniqueCount="11">
  <si>
    <t>Applicants, First-Time Applicants, Acceptees, and Matriculants</t>
  </si>
  <si>
    <t>Note: Applicants, acceptees, and matriculants who declined to report gender are not reflected. Therefore, the sum of the Men and Women counts may not equal the total.
In 2016, the methodology for calculating first-time applicants was updated from any applicant who had not applied in the past nine years to any applicant who had not applied since 1973, the earliest year for which there is AMCAS data. The counts for all years in this table reflect the new methodology. Due to the updated methodology, tables published prior to 2016 may display different first-time applicant counts.
Each academic year includes applicants and matriculants that applied to enter medical school in the fall of the given year. For example, academic year 2023-2024 represents the applicants and matriculants that applied to enter medical school during the 2023 application cycle.</t>
  </si>
  <si>
    <t>Applicants</t>
  </si>
  <si>
    <t>Men</t>
  </si>
  <si>
    <t>Number</t>
  </si>
  <si>
    <t>Percent</t>
  </si>
  <si>
    <t>Women</t>
  </si>
  <si>
    <t>Total</t>
  </si>
  <si>
    <t xml:space="preserve">First-Time Applicants          </t>
  </si>
  <si>
    <t>Acceptees</t>
  </si>
  <si>
    <t>Matriculants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</si>
</sst>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28"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Calibri"/>
      <family val="2"/>
      <scheme val="minor"/>
    </font>
    <font>
      <b/>
      <sz val="12"/>
      <color theme="1"/>
      <name val="Calibri"/>
      <family val="2"/>
      <scheme val="minor"/>
    </font>
    <font>
      <sz val="8"/>
      <color theme="1"/>
      <name val="Calibri"/>
      <family val="2"/>
      <scheme val="minor"/>
    </font>
    <font>
      <b/>
      <sz val="10"/>
      <color theme="8" tint="-0.499984740745262"/>
      <name val="Calibri"/>
      <family val="2"/>
      <scheme val="minor"/>
    </font>
    <font>
      <b/>
      <i/>
      <sz val="10"/>
      <color theme="8" tint="-0.499984740745262"/>
      <name val="Calibri"/>
      <family val="2"/>
      <scheme val="minor"/>
    </font>
    <font>
      <sz val="11"/>
      <color theme="8" tint="-0.499984740745262"/>
      <name val="Calibri"/>
      <family val="2"/>
      <scheme val="minor"/>
    </font>
    <font>
      <sz val="10"/>
      <color theme="8" tint="-0.499984740745262"/>
      <name val="Calibri"/>
      <family val="2"/>
      <scheme val="minor"/>
    </font>
    <font>
      <sz val="8"/>
      <name val="Calibri"/>
      <family val="2"/>
      <scheme val="minor"/>
    </font>
    <font>
      <b/>
      <sz val="11"/>
      <color theme="8" tint="-0.499984740745262"/>
      <name val="Calibri"/>
      <family val="2"/>
    </font>
    <font>
      <sz val="10"/>
      <name val="Calibri"/>
      <family val="2"/>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8" tint="0.79998168889431442"/>
        <bgColor indexed="64"/>
      </patternFill>
    </fill>
  </fills>
  <borders count="1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theme="8" tint="0.59996337778862885"/>
      </top>
      <bottom style="thin">
        <color theme="8" tint="0.59996337778862885"/>
      </bottom>
      <diagonal/>
    </border>
    <border>
      <left/>
      <right/>
      <top/>
      <bottom style="thin">
        <color theme="8" tint="0.39994506668294322"/>
      </bottom>
      <diagonal/>
    </border>
    <border>
      <left/>
      <right style="thin">
        <color theme="8" tint="0.59996337778862885"/>
      </right>
      <top style="thin">
        <color theme="8" tint="0.59996337778862885"/>
      </top>
      <bottom style="thin">
        <color theme="8" tint="0.59996337778862885"/>
      </bottom>
      <diagonal/>
    </border>
    <border>
      <left style="thin">
        <color theme="8" tint="0.59996337778862885"/>
      </left>
      <right style="thin">
        <color theme="8" tint="0.59996337778862885"/>
      </right>
      <top style="thin">
        <color theme="8" tint="0.59996337778862885"/>
      </top>
      <bottom style="thin">
        <color theme="8" tint="0.59996337778862885"/>
      </bottom>
      <diagonal/>
    </border>
    <border>
      <left/>
      <right/>
      <top style="thin">
        <color theme="8" tint="0.39994506668294322"/>
      </top>
      <bottom/>
      <diagonal/>
    </border>
    <border>
      <left style="thin">
        <color theme="8" tint="0.59996337778862885"/>
      </left>
      <right/>
      <top style="thin">
        <color theme="8" tint="0.59996337778862885"/>
      </top>
      <bottom style="thin">
        <color theme="8" tint="0.59996337778862885"/>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35">
    <xf numFmtId="0" fontId="0" fillId="0" borderId="0" xfId="0"/>
    <xf numFmtId="0" fontId="18" fillId="0" borderId="0" xfId="0" applyFont="1" applyAlignment="1">
      <alignment vertical="center" wrapText="1"/>
    </xf>
    <xf numFmtId="0" fontId="20" fillId="0" borderId="0" xfId="0" applyFont="1"/>
    <xf numFmtId="0" fontId="20" fillId="0" borderId="0" xfId="0" applyFont="1" applyAlignment="1">
      <alignment wrapText="1"/>
    </xf>
    <xf numFmtId="3" fontId="21" fillId="0" borderId="0" xfId="0" applyNumberFormat="1" applyFont="1"/>
    <xf numFmtId="164" fontId="21" fillId="0" borderId="0" xfId="0" applyNumberFormat="1" applyFont="1"/>
    <xf numFmtId="0" fontId="21" fillId="0" borderId="0" xfId="0" applyFont="1"/>
    <xf numFmtId="3" fontId="22" fillId="0" borderId="0" xfId="0" applyNumberFormat="1" applyFont="1"/>
    <xf numFmtId="165" fontId="22" fillId="0" borderId="0" xfId="0" applyNumberFormat="1" applyFont="1"/>
    <xf numFmtId="0" fontId="23" fillId="0" borderId="0" xfId="0" applyFont="1"/>
    <xf numFmtId="164" fontId="23" fillId="0" borderId="0" xfId="0" applyNumberFormat="1" applyFont="1"/>
    <xf numFmtId="3" fontId="23" fillId="0" borderId="0" xfId="0" applyNumberFormat="1" applyFont="1"/>
    <xf numFmtId="165" fontId="0" fillId="0" borderId="0" xfId="0" applyNumberFormat="1" applyAlignment="1">
      <alignment vertical="center" wrapText="1"/>
    </xf>
    <xf numFmtId="165" fontId="0" fillId="0" borderId="0" xfId="0" applyNumberFormat="1"/>
    <xf numFmtId="165" fontId="20" fillId="0" borderId="0" xfId="0" applyNumberFormat="1" applyFont="1"/>
    <xf numFmtId="0" fontId="25" fillId="0" borderId="0" xfId="0" applyFont="1"/>
    <xf numFmtId="3" fontId="22" fillId="0" borderId="11" xfId="0" applyNumberFormat="1" applyFont="1" applyBorder="1"/>
    <xf numFmtId="0" fontId="26" fillId="33" borderId="13" xfId="0" applyFont="1" applyFill="1" applyBorder="1" applyAlignment="1">
      <alignment horizontal="center" vertical="center"/>
    </xf>
    <xf numFmtId="0" fontId="26" fillId="33" borderId="15" xfId="0" applyFont="1" applyFill="1" applyBorder="1" applyAlignment="1">
      <alignment horizontal="center" vertical="center"/>
    </xf>
    <xf numFmtId="0" fontId="26" fillId="33" borderId="15" xfId="0" applyFont="1" applyFill="1" applyBorder="1" applyAlignment="1">
      <alignment horizontal="center" vertical="center" wrapText="1"/>
    </xf>
    <xf numFmtId="3" fontId="24" fillId="0" borderId="0" xfId="0" applyNumberFormat="1" applyFont="1" applyAlignment="1">
      <alignment horizontal="right" indent="1"/>
    </xf>
    <xf numFmtId="164" fontId="24" fillId="0" borderId="0" xfId="0" applyNumberFormat="1" applyFont="1" applyAlignment="1">
      <alignment horizontal="right" indent="1"/>
    </xf>
    <xf numFmtId="3" fontId="22" fillId="0" borderId="0" xfId="0" applyNumberFormat="1" applyFont="1" applyAlignment="1">
      <alignment horizontal="right" indent="1"/>
    </xf>
    <xf numFmtId="0" fontId="24" fillId="0" borderId="0" xfId="0" applyFont="1" applyAlignment="1">
      <alignment horizontal="right" indent="1"/>
    </xf>
    <xf numFmtId="3" fontId="22" fillId="0" borderId="11" xfId="0" applyNumberFormat="1" applyFont="1" applyBorder="1" applyAlignment="1">
      <alignment horizontal="right" indent="1"/>
    </xf>
    <xf numFmtId="0" fontId="17" fillId="0" borderId="0" xfId="0" applyFont="1"/>
    <xf numFmtId="164" fontId="22" fillId="0" borderId="0" xfId="0" applyNumberFormat="1" applyFont="1" applyAlignment="1">
      <alignment horizontal="right" indent="1"/>
    </xf>
    <xf numFmtId="165" fontId="24" fillId="0" borderId="0" xfId="0" applyNumberFormat="1" applyFont="1" applyAlignment="1">
      <alignment horizontal="right" indent="1"/>
    </xf>
    <xf numFmtId="164" fontId="22" fillId="0" borderId="11" xfId="0" applyNumberFormat="1" applyFont="1" applyBorder="1" applyAlignment="1">
      <alignment horizontal="right" indent="1"/>
    </xf>
    <xf numFmtId="0" fontId="19" fillId="0" borderId="0" xfId="0" applyFont="1" applyAlignment="1">
      <alignment horizontal="center" wrapText="1"/>
    </xf>
    <xf numFmtId="0" fontId="19" fillId="0" borderId="0" xfId="0" applyFont="1" applyAlignment="1">
      <alignment horizontal="center"/>
    </xf>
    <xf numFmtId="0" fontId="21" fillId="33" borderId="10" xfId="0" applyFont="1" applyFill="1" applyBorder="1" applyAlignment="1">
      <alignment horizontal="center" vertical="center" wrapText="1"/>
    </xf>
    <xf numFmtId="0" fontId="21" fillId="33" borderId="12" xfId="0" applyFont="1" applyFill="1" applyBorder="1" applyAlignment="1">
      <alignment horizontal="center" vertical="center" wrapText="1"/>
    </xf>
    <xf numFmtId="0" fontId="18" fillId="0" borderId="0" xfId="0" applyFont="1" applyAlignment="1">
      <alignment horizontal="left" vertical="center" wrapText="1"/>
    </xf>
    <xf numFmtId="0" fontId="27" fillId="0" borderId="14" xfId="0" applyFont="1" applyBorder="1" applyAlignment="1">
      <alignment horizontal="lef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30">
    <dxf>
      <font>
        <strike val="0"/>
        <outline val="0"/>
        <shadow val="0"/>
        <u val="none"/>
        <vertAlign val="baseline"/>
        <sz val="10"/>
        <color theme="8" tint="-0.499984740745262"/>
        <name val="Calibri"/>
        <scheme val="minor"/>
      </font>
      <numFmt numFmtId="165" formatCode="0.0%"/>
      <alignment horizontal="right" vertical="bottom" textRotation="0" wrapText="0" relativeIndent="1" justifyLastLine="0" shrinkToFit="0" readingOrder="0"/>
    </dxf>
    <dxf>
      <numFmt numFmtId="165" formatCode="0.0%"/>
    </dxf>
    <dxf>
      <alignment horizontal="right" vertical="bottom" textRotation="0" wrapText="0" relativeIndent="1" justifyLastLine="0" shrinkToFit="0" readingOrder="0"/>
    </dxf>
    <dxf>
      <numFmt numFmtId="3" formatCode="#,##0"/>
    </dxf>
    <dxf>
      <font>
        <strike val="0"/>
        <outline val="0"/>
        <shadow val="0"/>
        <u val="none"/>
        <vertAlign val="baseline"/>
        <sz val="10"/>
        <color theme="8" tint="-0.499984740745262"/>
        <name val="Calibri"/>
        <scheme val="minor"/>
      </font>
      <alignment horizontal="right" vertical="bottom" textRotation="0" wrapText="0" relativeIndent="1" justifyLastLine="0" shrinkToFit="0" readingOrder="0"/>
    </dxf>
    <dxf>
      <numFmt numFmtId="3" formatCode="#,##0"/>
    </dxf>
    <dxf>
      <font>
        <strike val="0"/>
        <outline val="0"/>
        <shadow val="0"/>
        <u val="none"/>
        <vertAlign val="baseline"/>
        <sz val="10"/>
        <color theme="8" tint="-0.499984740745262"/>
        <name val="Calibri"/>
        <scheme val="minor"/>
      </font>
      <alignment horizontal="right" vertical="bottom" textRotation="0" wrapText="0" relativeIndent="1" justifyLastLine="0" shrinkToFit="0" readingOrder="0"/>
    </dxf>
    <dxf>
      <numFmt numFmtId="3" formatCode="#,##0"/>
    </dxf>
    <dxf>
      <font>
        <strike val="0"/>
        <outline val="0"/>
        <shadow val="0"/>
        <u val="none"/>
        <vertAlign val="baseline"/>
        <sz val="10"/>
        <color theme="8" tint="-0.499984740745262"/>
        <name val="Calibri"/>
        <scheme val="minor"/>
      </font>
      <alignment horizontal="right" vertical="bottom" textRotation="0" wrapText="0" relativeIndent="1" justifyLastLine="0" shrinkToFit="0" readingOrder="0"/>
    </dxf>
    <dxf>
      <numFmt numFmtId="3" formatCode="#,##0"/>
    </dxf>
    <dxf>
      <font>
        <strike val="0"/>
        <outline val="0"/>
        <shadow val="0"/>
        <u val="none"/>
        <vertAlign val="baseline"/>
        <sz val="10"/>
        <color theme="8" tint="-0.499984740745262"/>
        <name val="Calibri"/>
        <scheme val="minor"/>
      </font>
      <alignment horizontal="right" vertical="bottom" textRotation="0" wrapText="0" relativeIndent="1" justifyLastLine="0" shrinkToFit="0" readingOrder="0"/>
    </dxf>
    <dxf>
      <numFmt numFmtId="3" formatCode="#,##0"/>
    </dxf>
    <dxf>
      <font>
        <strike val="0"/>
        <outline val="0"/>
        <shadow val="0"/>
        <u val="none"/>
        <vertAlign val="baseline"/>
        <sz val="10"/>
        <color theme="8" tint="-0.499984740745262"/>
        <name val="Calibri"/>
        <scheme val="minor"/>
      </font>
      <alignment horizontal="right" vertical="bottom" textRotation="0" wrapText="0" relativeIndent="1" justifyLastLine="0" shrinkToFit="0" readingOrder="0"/>
    </dxf>
    <dxf>
      <numFmt numFmtId="3" formatCode="#,##0"/>
    </dxf>
    <dxf>
      <font>
        <strike val="0"/>
        <outline val="0"/>
        <shadow val="0"/>
        <u val="none"/>
        <vertAlign val="baseline"/>
        <sz val="10"/>
        <color theme="8" tint="-0.499984740745262"/>
        <name val="Calibri"/>
        <scheme val="minor"/>
      </font>
      <alignment horizontal="right" vertical="bottom" textRotation="0" wrapText="0" relativeIndent="1" justifyLastLine="0" shrinkToFit="0" readingOrder="0"/>
    </dxf>
    <dxf>
      <numFmt numFmtId="3" formatCode="#,##0"/>
    </dxf>
    <dxf>
      <font>
        <strike val="0"/>
        <outline val="0"/>
        <shadow val="0"/>
        <u val="none"/>
        <vertAlign val="baseline"/>
        <sz val="10"/>
        <color theme="8" tint="-0.499984740745262"/>
        <name val="Calibri"/>
        <scheme val="minor"/>
      </font>
      <alignment horizontal="right" vertical="bottom" textRotation="0" wrapText="0" relativeIndent="1" justifyLastLine="0" shrinkToFit="0" readingOrder="0"/>
    </dxf>
    <dxf>
      <numFmt numFmtId="3" formatCode="#,##0"/>
    </dxf>
    <dxf>
      <font>
        <strike val="0"/>
        <outline val="0"/>
        <shadow val="0"/>
        <u val="none"/>
        <vertAlign val="baseline"/>
        <sz val="10"/>
        <color theme="8" tint="-0.499984740745262"/>
        <name val="Calibri"/>
        <scheme val="minor"/>
      </font>
      <alignment horizontal="right" vertical="bottom" textRotation="0" wrapText="0" relativeIndent="1" justifyLastLine="0" shrinkToFit="0" readingOrder="0"/>
    </dxf>
    <dxf>
      <numFmt numFmtId="3" formatCode="#,##0"/>
    </dxf>
    <dxf>
      <font>
        <strike val="0"/>
        <outline val="0"/>
        <shadow val="0"/>
        <u val="none"/>
        <vertAlign val="baseline"/>
        <sz val="10"/>
        <color theme="8" tint="-0.499984740745262"/>
        <name val="Calibri"/>
        <scheme val="minor"/>
      </font>
      <alignment horizontal="right" vertical="bottom" textRotation="0" wrapText="0" relativeIndent="1" justifyLastLine="0" shrinkToFit="0" readingOrder="0"/>
    </dxf>
    <dxf>
      <numFmt numFmtId="3" formatCode="#,##0"/>
    </dxf>
    <dxf>
      <font>
        <strike val="0"/>
        <outline val="0"/>
        <shadow val="0"/>
        <u val="none"/>
        <vertAlign val="baseline"/>
        <sz val="10"/>
        <color theme="8" tint="-0.499984740745262"/>
        <name val="Calibri"/>
        <scheme val="minor"/>
      </font>
    </dxf>
    <dxf>
      <numFmt numFmtId="3" formatCode="#,##0"/>
    </dxf>
    <dxf>
      <font>
        <strike val="0"/>
        <outline val="0"/>
        <shadow val="0"/>
        <u val="none"/>
        <vertAlign val="baseline"/>
        <sz val="10"/>
        <color theme="8" tint="-0.499984740745262"/>
        <name val="Calibri"/>
        <scheme val="minor"/>
      </font>
    </dxf>
    <dxf>
      <numFmt numFmtId="3" formatCode="#,##0"/>
    </dxf>
    <dxf>
      <font>
        <strike val="0"/>
        <outline val="0"/>
        <shadow val="0"/>
        <u val="none"/>
        <vertAlign val="baseline"/>
        <sz val="10"/>
        <color theme="8" tint="-0.499984740745262"/>
        <name val="Calibri"/>
        <scheme val="minor"/>
      </font>
    </dxf>
    <dxf>
      <numFmt numFmtId="3" formatCode="#,##0"/>
    </dxf>
    <dxf>
      <font>
        <strike val="0"/>
        <outline val="0"/>
        <shadow val="0"/>
        <u val="none"/>
        <vertAlign val="baseline"/>
        <sz val="10"/>
        <color theme="8" tint="-0.499984740745262"/>
        <name val="Calibri"/>
        <scheme val="minor"/>
      </font>
      <numFmt numFmtId="3" formatCode="#,##0"/>
    </dxf>
    <dxf>
      <font>
        <strike val="0"/>
        <outline val="0"/>
        <shadow val="0"/>
        <u val="none"/>
        <vertAlign val="baseline"/>
        <sz val="10"/>
        <color theme="8" tint="-0.499984740745262"/>
        <name val="Calibri"/>
        <scheme val="minor"/>
      </font>
      <numFmt numFmtId="3" formatCode="#,##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13</xdr:col>
      <xdr:colOff>645584</xdr:colOff>
      <xdr:row>0</xdr:row>
      <xdr:rowOff>42334</xdr:rowOff>
    </xdr:from>
    <xdr:to>
      <xdr:col>13</xdr:col>
      <xdr:colOff>1064421</xdr:colOff>
      <xdr:row>1</xdr:row>
      <xdr:rowOff>103188</xdr:rowOff>
    </xdr:to>
    <xdr:pic>
      <xdr:nvPicPr>
        <xdr:cNvPr id="3" name="Picture 2">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cstate="print"/>
        <a:srcRect l="88691" t="21766" r="4065" b="70667"/>
        <a:stretch>
          <a:fillRect/>
        </a:stretch>
      </xdr:blipFill>
      <xdr:spPr bwMode="auto">
        <a:xfrm>
          <a:off x="10033001" y="42334"/>
          <a:ext cx="414075" cy="261937"/>
        </a:xfrm>
        <a:prstGeom prst="rect">
          <a:avLst/>
        </a:prstGeom>
        <a:noFill/>
        <a:ln w="9525">
          <a:noFill/>
          <a:miter lim="800000"/>
          <a:headEnd/>
          <a:tailEnd/>
        </a:ln>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Table3" displayName="Table3" ref="A6:N28" headerRowCount="0" totalsRowShown="0" headerRowDxfId="29" dataDxfId="28">
  <tableColumns count="14">
    <tableColumn id="1" xr3:uid="{00000000-0010-0000-0000-000001000000}" name="Column1" headerRowDxfId="27" dataDxfId="26"/>
    <tableColumn id="2" xr3:uid="{00000000-0010-0000-0000-000002000000}" name="Column2" headerRowDxfId="25" dataDxfId="24"/>
    <tableColumn id="3" xr3:uid="{00000000-0010-0000-0000-000003000000}" name="Column3" headerRowDxfId="23" dataDxfId="22"/>
    <tableColumn id="7" xr3:uid="{00000000-0010-0000-0000-000007000000}" name="Column7" headerRowDxfId="21" dataDxfId="20"/>
    <tableColumn id="8" xr3:uid="{00000000-0010-0000-0000-000008000000}" name="Column8" headerRowDxfId="19" dataDxfId="18"/>
    <tableColumn id="9" xr3:uid="{00000000-0010-0000-0000-000009000000}" name="Column9" headerRowDxfId="17" dataDxfId="16"/>
    <tableColumn id="10" xr3:uid="{00000000-0010-0000-0000-00000A000000}" name="Column10" headerRowDxfId="15" dataDxfId="14"/>
    <tableColumn id="11" xr3:uid="{00000000-0010-0000-0000-00000B000000}" name="Column11" headerRowDxfId="13" dataDxfId="12"/>
    <tableColumn id="12" xr3:uid="{00000000-0010-0000-0000-00000C000000}" name="Column12" headerRowDxfId="11" dataDxfId="10"/>
    <tableColumn id="13" xr3:uid="{00000000-0010-0000-0000-00000D000000}" name="Column13" headerRowDxfId="9" dataDxfId="8"/>
    <tableColumn id="14" xr3:uid="{00000000-0010-0000-0000-00000E000000}" name="Column14" headerRowDxfId="7" dataDxfId="6"/>
    <tableColumn id="15" xr3:uid="{00000000-0010-0000-0000-00000F000000}" name="Column15" headerRowDxfId="5" dataDxfId="4"/>
    <tableColumn id="4" xr3:uid="{00000000-0010-0000-0000-000004000000}" name="Column4" headerRowDxfId="3" dataDxfId="2"/>
    <tableColumn id="16" xr3:uid="{00000000-0010-0000-0000-000010000000}" name="Column16" headerRowDxfId="1" dataDxfId="0"/>
  </tableColumns>
  <tableStyleInfo name="TableStyleLight6"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30"/>
  <sheetViews>
    <sheetView showGridLines="0" tabSelected="1" zoomScale="90" zoomScaleNormal="90" workbookViewId="0">
      <selection sqref="A1:N1"/>
    </sheetView>
  </sheetViews>
  <sheetFormatPr defaultRowHeight="14.25" x14ac:dyDescent="0.45"/>
  <cols>
    <col min="1" max="1" width="17" customWidth="1"/>
    <col min="2" max="2" width="9.59765625" customWidth="1"/>
    <col min="3" max="3" width="8" customWidth="1"/>
    <col min="4" max="13" width="10.59765625" bestFit="1" customWidth="1"/>
    <col min="14" max="14" width="16.265625" style="13" customWidth="1"/>
  </cols>
  <sheetData>
    <row r="1" spans="1:14" ht="15.75" x14ac:dyDescent="0.5">
      <c r="A1" s="29" t="str">
        <f ca="1">IF(ISNUMBER(A2),"Table A-7.1: Applicants, First-Time Applicants, Acceptees, and Matriculants to U.S. MD-Granting Medical Schools by Gender, "&amp;(A2-19)&amp;"-"&amp;(A2-18)&amp; " through " &amp;(A2-10)&amp;"-"&amp;(A2-9),"Table XX . Title" &amp; ", " &amp; (YEAR(NOW())-19) &amp; "-" &amp;(YEAR(NOW())-18) &amp; " through " &amp; (YEAR(NOW())-10) &amp; "-" &amp;(YEAR(NOW())-9))</f>
        <v>Table A-7.1: Applicants, First-Time Applicants, Acceptees, and Matriculants to U.S. MD-Granting Medical Schools by Gender, 2004-2005 through 2013-2014</v>
      </c>
      <c r="B1" s="30"/>
      <c r="C1" s="30"/>
      <c r="D1" s="30"/>
      <c r="E1" s="30"/>
      <c r="F1" s="30"/>
      <c r="G1" s="30"/>
      <c r="H1" s="30"/>
      <c r="I1" s="30"/>
      <c r="J1" s="30"/>
      <c r="K1" s="30"/>
      <c r="L1" s="30"/>
      <c r="M1" s="30"/>
      <c r="N1" s="30"/>
    </row>
    <row r="2" spans="1:14" ht="18" customHeight="1" x14ac:dyDescent="0.45">
      <c r="A2" s="25">
        <v>2023</v>
      </c>
    </row>
    <row r="3" spans="1:14" ht="27" customHeight="1" x14ac:dyDescent="0.45">
      <c r="A3" s="33" t="str">
        <f ca="1">"The table below displays applicants, first-time applicants, acceptees, and matriculants from " &amp; IF(ISNUMBER(A2),(A2-19)&amp;"-"&amp;(A2-18),(YEAR(NOW())-19) &amp; "-" &amp;(YEAR(NOW())-18)) &amp; " through " &amp; IF(ISNUMBER(A2),(A2-10)&amp;"-"&amp;(A2-9),(YEAR(NOW())-10) &amp; "-" &amp;(YEAR(NOW())-9)) &amp; ". Please email datarequest@aamc.org if you need further assistance or have additional inquiries."</f>
        <v>The table below displays applicants, first-time applicants, acceptees, and matriculants from 2004-2005 through 2013-2014. Please email datarequest@aamc.org if you need further assistance or have additional inquiries.</v>
      </c>
      <c r="B3" s="33"/>
      <c r="C3" s="33"/>
      <c r="D3" s="33"/>
      <c r="E3" s="33"/>
      <c r="F3" s="33"/>
      <c r="G3" s="33"/>
      <c r="H3" s="33"/>
      <c r="I3" s="33"/>
      <c r="J3" s="33"/>
      <c r="K3" s="33"/>
      <c r="L3" s="33"/>
      <c r="M3" s="33"/>
      <c r="N3" s="33"/>
    </row>
    <row r="4" spans="1:14" ht="2.25" customHeight="1" x14ac:dyDescent="0.45">
      <c r="A4" s="1"/>
      <c r="B4" s="1"/>
      <c r="C4" s="1"/>
      <c r="D4" s="1"/>
      <c r="E4" s="1"/>
      <c r="F4" s="1"/>
      <c r="G4" s="1"/>
      <c r="H4" s="1"/>
      <c r="I4" s="1"/>
      <c r="J4" s="1"/>
      <c r="K4" s="1"/>
      <c r="L4" s="1"/>
      <c r="M4" s="1"/>
      <c r="N4" s="12"/>
    </row>
    <row r="5" spans="1:14" s="9" customFormat="1" ht="46.5" customHeight="1" x14ac:dyDescent="0.45">
      <c r="A5" s="31" t="s">
        <v>0</v>
      </c>
      <c r="B5" s="31"/>
      <c r="C5" s="32"/>
      <c r="D5" s="17" t="str">
        <f>IF(ISNUMBER(A2),(A2-19)&amp;"-"&amp;(A2-18),"&lt;yr-19&gt;")</f>
        <v>2004-2005</v>
      </c>
      <c r="E5" s="17" t="str">
        <f>IF(ISNUMBER(A2),(A2-18)&amp;"-"&amp;(A2-17),"&lt;yr-18&gt;")</f>
        <v>2005-2006</v>
      </c>
      <c r="F5" s="17" t="str">
        <f>IF(ISNUMBER(A2),(A2-17)&amp;"-"&amp;(A2-16),"&lt;yr-17&gt;")</f>
        <v>2006-2007</v>
      </c>
      <c r="G5" s="17" t="str">
        <f>IF(ISNUMBER(A2),(A2-16)&amp;"-"&amp;(A2-15),"&lt;yr-16&gt;")</f>
        <v>2007-2008</v>
      </c>
      <c r="H5" s="17" t="str">
        <f>IF(ISNUMBER(A2),(A2-15)&amp;"-"&amp;(A2-14),"&lt;yr-15&gt;")</f>
        <v>2008-2009</v>
      </c>
      <c r="I5" s="17" t="str">
        <f>IF(ISNUMBER(A2),(A2-14)&amp;"-"&amp;(A2-13),"&lt;yr-14&gt;")</f>
        <v>2009-2010</v>
      </c>
      <c r="J5" s="17" t="str">
        <f>IF(ISNUMBER(A2),(A2-13)&amp;"-"&amp;(A2-12),"&lt;yr-13&gt;")</f>
        <v>2010-2011</v>
      </c>
      <c r="K5" s="17" t="str">
        <f>IF(ISNUMBER(A2),(A2-12)&amp;"-"&amp;(A2-11),"&lt;yr-12&gt;")</f>
        <v>2011-2012</v>
      </c>
      <c r="L5" s="17" t="str">
        <f>IF(ISNUMBER(A2),(A2-11)&amp;"-"&amp;(A2-10),"&lt;yr-11&gt;")</f>
        <v>2012-2013</v>
      </c>
      <c r="M5" s="18" t="str">
        <f>IF(ISNUMBER(A2),(A2-10)&amp;"-"&amp;(A2-9),"&lt;yr-10&gt;")</f>
        <v>2013-2014</v>
      </c>
      <c r="N5" s="19" t="str">
        <f>"% Change from
"&amp;IF(ISNUMBER(A2),(A2-11)&amp;"-"&amp;(A2-10),"&lt;yr-11&gt;")&amp;" to 
"&amp;IF(ISNUMBER(A2),(A2-10)&amp;"-"&amp;(A2-9),"&lt;yr-10&gt;")</f>
        <v>% Change from
2012-2013 to 
2013-2014</v>
      </c>
    </row>
    <row r="6" spans="1:14" s="10" customFormat="1" x14ac:dyDescent="0.45">
      <c r="A6" s="4" t="s">
        <v>2</v>
      </c>
      <c r="B6" s="4" t="s">
        <v>3</v>
      </c>
      <c r="C6" s="4" t="s">
        <v>4</v>
      </c>
      <c r="D6" s="20">
        <v>17717</v>
      </c>
      <c r="E6" s="20">
        <v>18747</v>
      </c>
      <c r="F6" s="20">
        <v>19815</v>
      </c>
      <c r="G6" s="20">
        <v>21580</v>
      </c>
      <c r="H6" s="20">
        <v>21870</v>
      </c>
      <c r="I6" s="20">
        <v>22013</v>
      </c>
      <c r="J6" s="20">
        <v>22533</v>
      </c>
      <c r="K6" s="20">
        <v>23135</v>
      </c>
      <c r="L6" s="20">
        <v>24338</v>
      </c>
      <c r="M6" s="20">
        <v>25760</v>
      </c>
      <c r="N6" s="21">
        <v>5.8</v>
      </c>
    </row>
    <row r="7" spans="1:14" s="11" customFormat="1" x14ac:dyDescent="0.45">
      <c r="A7" s="5"/>
      <c r="B7" s="5"/>
      <c r="C7" s="5" t="s">
        <v>5</v>
      </c>
      <c r="D7" s="21">
        <v>49.6</v>
      </c>
      <c r="E7" s="21">
        <v>50.2</v>
      </c>
      <c r="F7" s="21">
        <v>50.7</v>
      </c>
      <c r="G7" s="21">
        <v>51</v>
      </c>
      <c r="H7" s="21">
        <v>51.8</v>
      </c>
      <c r="I7" s="21">
        <v>52.1</v>
      </c>
      <c r="J7" s="21">
        <v>52.7</v>
      </c>
      <c r="K7" s="21">
        <v>52.7</v>
      </c>
      <c r="L7" s="21">
        <v>53.8</v>
      </c>
      <c r="M7" s="21">
        <v>53.7</v>
      </c>
      <c r="N7" s="21">
        <v>-0.1</v>
      </c>
    </row>
    <row r="8" spans="1:14" s="10" customFormat="1" x14ac:dyDescent="0.45">
      <c r="A8" s="4"/>
      <c r="B8" s="4" t="s">
        <v>6</v>
      </c>
      <c r="C8" s="4" t="s">
        <v>4</v>
      </c>
      <c r="D8" s="20">
        <v>18018</v>
      </c>
      <c r="E8" s="20">
        <v>18624</v>
      </c>
      <c r="F8" s="20">
        <v>19293</v>
      </c>
      <c r="G8" s="20">
        <v>20735</v>
      </c>
      <c r="H8" s="20">
        <v>20360</v>
      </c>
      <c r="I8" s="20">
        <v>20252</v>
      </c>
      <c r="J8" s="20">
        <v>20207</v>
      </c>
      <c r="K8" s="20">
        <v>20780</v>
      </c>
      <c r="L8" s="20">
        <v>20922</v>
      </c>
      <c r="M8" s="20">
        <v>22250</v>
      </c>
      <c r="N8" s="21">
        <v>6.3</v>
      </c>
    </row>
    <row r="9" spans="1:14" s="11" customFormat="1" x14ac:dyDescent="0.45">
      <c r="A9" s="5"/>
      <c r="B9" s="5"/>
      <c r="C9" s="5" t="s">
        <v>5</v>
      </c>
      <c r="D9" s="21">
        <v>50.4</v>
      </c>
      <c r="E9" s="21">
        <v>49.8</v>
      </c>
      <c r="F9" s="21">
        <v>49.3</v>
      </c>
      <c r="G9" s="21">
        <v>49</v>
      </c>
      <c r="H9" s="21">
        <v>48.2</v>
      </c>
      <c r="I9" s="21">
        <v>47.9</v>
      </c>
      <c r="J9" s="21">
        <v>47.3</v>
      </c>
      <c r="K9" s="21">
        <v>47.3</v>
      </c>
      <c r="L9" s="21">
        <v>46.2</v>
      </c>
      <c r="M9" s="21">
        <v>46.3</v>
      </c>
      <c r="N9" s="21">
        <v>0.1</v>
      </c>
    </row>
    <row r="10" spans="1:14" s="9" customFormat="1" x14ac:dyDescent="0.45">
      <c r="A10" s="7"/>
      <c r="B10" s="7" t="s">
        <v>7</v>
      </c>
      <c r="C10" s="7" t="s">
        <v>4</v>
      </c>
      <c r="D10" s="22">
        <v>35735</v>
      </c>
      <c r="E10" s="22">
        <v>37371</v>
      </c>
      <c r="F10" s="22">
        <v>39108</v>
      </c>
      <c r="G10" s="22">
        <v>42315</v>
      </c>
      <c r="H10" s="22">
        <v>42231</v>
      </c>
      <c r="I10" s="22">
        <v>42268</v>
      </c>
      <c r="J10" s="22">
        <v>42741</v>
      </c>
      <c r="K10" s="22">
        <v>43919</v>
      </c>
      <c r="L10" s="22">
        <v>45266</v>
      </c>
      <c r="M10" s="22">
        <v>48014</v>
      </c>
      <c r="N10" s="26">
        <v>6.1</v>
      </c>
    </row>
    <row r="11" spans="1:14" s="11" customFormat="1" x14ac:dyDescent="0.45">
      <c r="A11" s="6"/>
      <c r="B11" s="6"/>
      <c r="C11" s="6"/>
      <c r="D11" s="23"/>
      <c r="E11" s="23"/>
      <c r="F11" s="23"/>
      <c r="G11" s="23"/>
      <c r="H11" s="23"/>
      <c r="I11" s="23"/>
      <c r="J11" s="23"/>
      <c r="K11" s="23"/>
      <c r="L11" s="23"/>
      <c r="M11" s="23"/>
      <c r="N11" s="27"/>
    </row>
    <row r="12" spans="1:14" s="10" customFormat="1" x14ac:dyDescent="0.45">
      <c r="A12" s="4" t="s">
        <v>8</v>
      </c>
      <c r="B12" s="4" t="s">
        <v>3</v>
      </c>
      <c r="C12" s="4" t="s">
        <v>4</v>
      </c>
      <c r="D12" s="20">
        <v>13224</v>
      </c>
      <c r="E12" s="20">
        <v>13898</v>
      </c>
      <c r="F12" s="20">
        <v>14624</v>
      </c>
      <c r="G12" s="20">
        <v>15925</v>
      </c>
      <c r="H12" s="20">
        <v>15662</v>
      </c>
      <c r="I12" s="20">
        <v>15815</v>
      </c>
      <c r="J12" s="20">
        <v>16352</v>
      </c>
      <c r="K12" s="20">
        <v>16671</v>
      </c>
      <c r="L12" s="20">
        <v>17776</v>
      </c>
      <c r="M12" s="20">
        <v>18643</v>
      </c>
      <c r="N12" s="21">
        <v>4.9000000000000004</v>
      </c>
    </row>
    <row r="13" spans="1:14" s="11" customFormat="1" x14ac:dyDescent="0.45">
      <c r="A13" s="5"/>
      <c r="B13" s="5"/>
      <c r="C13" s="5" t="s">
        <v>5</v>
      </c>
      <c r="D13" s="21">
        <v>48.8</v>
      </c>
      <c r="E13" s="21">
        <v>49.3</v>
      </c>
      <c r="F13" s="21">
        <v>49.6</v>
      </c>
      <c r="G13" s="21">
        <v>49.9</v>
      </c>
      <c r="H13" s="21">
        <v>50.6</v>
      </c>
      <c r="I13" s="21">
        <v>51</v>
      </c>
      <c r="J13" s="21">
        <v>51.5</v>
      </c>
      <c r="K13" s="21">
        <v>51.2</v>
      </c>
      <c r="L13" s="21">
        <v>52.7</v>
      </c>
      <c r="M13" s="21">
        <v>52.3</v>
      </c>
      <c r="N13" s="21">
        <v>-0.4</v>
      </c>
    </row>
    <row r="14" spans="1:14" s="10" customFormat="1" x14ac:dyDescent="0.45">
      <c r="A14" s="4"/>
      <c r="B14" s="4" t="s">
        <v>6</v>
      </c>
      <c r="C14" s="4" t="s">
        <v>4</v>
      </c>
      <c r="D14" s="20">
        <v>13898</v>
      </c>
      <c r="E14" s="20">
        <v>14318</v>
      </c>
      <c r="F14" s="20">
        <v>14867</v>
      </c>
      <c r="G14" s="20">
        <v>15966</v>
      </c>
      <c r="H14" s="20">
        <v>15284</v>
      </c>
      <c r="I14" s="20">
        <v>15183</v>
      </c>
      <c r="J14" s="20">
        <v>15413</v>
      </c>
      <c r="K14" s="20">
        <v>15913</v>
      </c>
      <c r="L14" s="20">
        <v>15929</v>
      </c>
      <c r="M14" s="20">
        <v>17022</v>
      </c>
      <c r="N14" s="21">
        <v>6.9</v>
      </c>
    </row>
    <row r="15" spans="1:14" s="11" customFormat="1" x14ac:dyDescent="0.45">
      <c r="A15" s="5"/>
      <c r="B15" s="5"/>
      <c r="C15" s="5" t="s">
        <v>5</v>
      </c>
      <c r="D15" s="21">
        <v>51.2</v>
      </c>
      <c r="E15" s="21">
        <v>50.7</v>
      </c>
      <c r="F15" s="21">
        <v>50.4</v>
      </c>
      <c r="G15" s="21">
        <v>50.1</v>
      </c>
      <c r="H15" s="21">
        <v>49.4</v>
      </c>
      <c r="I15" s="21">
        <v>49</v>
      </c>
      <c r="J15" s="21">
        <v>48.5</v>
      </c>
      <c r="K15" s="21">
        <v>48.8</v>
      </c>
      <c r="L15" s="21">
        <v>47.3</v>
      </c>
      <c r="M15" s="21">
        <v>47.7</v>
      </c>
      <c r="N15" s="21">
        <v>0.4</v>
      </c>
    </row>
    <row r="16" spans="1:14" s="9" customFormat="1" x14ac:dyDescent="0.45">
      <c r="A16" s="7"/>
      <c r="B16" s="7" t="s">
        <v>7</v>
      </c>
      <c r="C16" s="7" t="s">
        <v>4</v>
      </c>
      <c r="D16" s="22">
        <v>27122</v>
      </c>
      <c r="E16" s="22">
        <v>28216</v>
      </c>
      <c r="F16" s="22">
        <v>29491</v>
      </c>
      <c r="G16" s="22">
        <v>31891</v>
      </c>
      <c r="H16" s="22">
        <v>30947</v>
      </c>
      <c r="I16" s="22">
        <v>31001</v>
      </c>
      <c r="J16" s="22">
        <v>31766</v>
      </c>
      <c r="K16" s="22">
        <v>32587</v>
      </c>
      <c r="L16" s="22">
        <v>33711</v>
      </c>
      <c r="M16" s="22">
        <v>35668</v>
      </c>
      <c r="N16" s="26">
        <v>5.8</v>
      </c>
    </row>
    <row r="17" spans="1:15" s="11" customFormat="1" x14ac:dyDescent="0.45">
      <c r="A17" s="6"/>
      <c r="B17" s="6"/>
      <c r="C17" s="6"/>
      <c r="D17" s="23"/>
      <c r="E17" s="23"/>
      <c r="F17" s="23"/>
      <c r="G17" s="23"/>
      <c r="H17" s="23"/>
      <c r="I17" s="23"/>
      <c r="J17" s="23"/>
      <c r="K17" s="23"/>
      <c r="L17" s="23"/>
      <c r="M17" s="23"/>
      <c r="N17" s="27"/>
    </row>
    <row r="18" spans="1:15" s="10" customFormat="1" x14ac:dyDescent="0.45">
      <c r="A18" s="4" t="s">
        <v>9</v>
      </c>
      <c r="B18" s="4" t="s">
        <v>3</v>
      </c>
      <c r="C18" s="4" t="s">
        <v>4</v>
      </c>
      <c r="D18" s="20">
        <v>8894</v>
      </c>
      <c r="E18" s="20">
        <v>9221</v>
      </c>
      <c r="F18" s="20">
        <v>9475</v>
      </c>
      <c r="G18" s="20">
        <v>9751</v>
      </c>
      <c r="H18" s="20">
        <v>9954</v>
      </c>
      <c r="I18" s="20">
        <v>10067</v>
      </c>
      <c r="J18" s="20">
        <v>10404</v>
      </c>
      <c r="K18" s="20">
        <v>10681</v>
      </c>
      <c r="L18" s="20">
        <v>10964</v>
      </c>
      <c r="M18" s="20">
        <v>11093</v>
      </c>
      <c r="N18" s="21">
        <v>1.2</v>
      </c>
    </row>
    <row r="19" spans="1:15" s="11" customFormat="1" x14ac:dyDescent="0.45">
      <c r="A19" s="5"/>
      <c r="B19" s="5"/>
      <c r="C19" s="5" t="s">
        <v>5</v>
      </c>
      <c r="D19" s="21">
        <v>50.4</v>
      </c>
      <c r="E19" s="21">
        <v>51.3</v>
      </c>
      <c r="F19" s="21">
        <v>51.4</v>
      </c>
      <c r="G19" s="21">
        <v>51.7</v>
      </c>
      <c r="H19" s="21">
        <v>52</v>
      </c>
      <c r="I19" s="21">
        <v>52.1</v>
      </c>
      <c r="J19" s="21">
        <v>53</v>
      </c>
      <c r="K19" s="21">
        <v>52.9</v>
      </c>
      <c r="L19" s="21">
        <v>53.5</v>
      </c>
      <c r="M19" s="21">
        <v>52.6</v>
      </c>
      <c r="N19" s="21">
        <v>-0.9</v>
      </c>
    </row>
    <row r="20" spans="1:15" s="10" customFormat="1" x14ac:dyDescent="0.45">
      <c r="A20" s="4"/>
      <c r="B20" s="4" t="s">
        <v>6</v>
      </c>
      <c r="C20" s="4" t="s">
        <v>4</v>
      </c>
      <c r="D20" s="20">
        <v>8768</v>
      </c>
      <c r="E20" s="20">
        <v>8765</v>
      </c>
      <c r="F20" s="20">
        <v>8943</v>
      </c>
      <c r="G20" s="20">
        <v>9107</v>
      </c>
      <c r="H20" s="20">
        <v>9181</v>
      </c>
      <c r="I20" s="20">
        <v>9264</v>
      </c>
      <c r="J20" s="20">
        <v>9237</v>
      </c>
      <c r="K20" s="20">
        <v>9495</v>
      </c>
      <c r="L20" s="20">
        <v>9514</v>
      </c>
      <c r="M20" s="20">
        <v>9977</v>
      </c>
      <c r="N20" s="21">
        <v>4.9000000000000004</v>
      </c>
    </row>
    <row r="21" spans="1:15" s="11" customFormat="1" x14ac:dyDescent="0.45">
      <c r="A21" s="5"/>
      <c r="B21" s="5"/>
      <c r="C21" s="5" t="s">
        <v>5</v>
      </c>
      <c r="D21" s="21">
        <v>49.6</v>
      </c>
      <c r="E21" s="21">
        <v>48.7</v>
      </c>
      <c r="F21" s="21">
        <v>48.6</v>
      </c>
      <c r="G21" s="21">
        <v>48.3</v>
      </c>
      <c r="H21" s="21">
        <v>48</v>
      </c>
      <c r="I21" s="21">
        <v>47.9</v>
      </c>
      <c r="J21" s="21">
        <v>47</v>
      </c>
      <c r="K21" s="21">
        <v>47.1</v>
      </c>
      <c r="L21" s="21">
        <v>46.5</v>
      </c>
      <c r="M21" s="21">
        <v>47.4</v>
      </c>
      <c r="N21" s="21">
        <v>0.9</v>
      </c>
    </row>
    <row r="22" spans="1:15" s="9" customFormat="1" x14ac:dyDescent="0.45">
      <c r="A22" s="7"/>
      <c r="B22" s="7" t="s">
        <v>7</v>
      </c>
      <c r="C22" s="7" t="s">
        <v>4</v>
      </c>
      <c r="D22" s="22">
        <v>17662</v>
      </c>
      <c r="E22" s="22">
        <v>17986</v>
      </c>
      <c r="F22" s="22">
        <v>18418</v>
      </c>
      <c r="G22" s="22">
        <v>18858</v>
      </c>
      <c r="H22" s="22">
        <v>19135</v>
      </c>
      <c r="I22" s="22">
        <v>19331</v>
      </c>
      <c r="J22" s="22">
        <v>19641</v>
      </c>
      <c r="K22" s="22">
        <v>20176</v>
      </c>
      <c r="L22" s="22">
        <v>20479</v>
      </c>
      <c r="M22" s="22">
        <v>21070</v>
      </c>
      <c r="N22" s="26">
        <v>2.9</v>
      </c>
    </row>
    <row r="23" spans="1:15" s="11" customFormat="1" x14ac:dyDescent="0.45">
      <c r="A23" s="6"/>
      <c r="B23" s="6"/>
      <c r="C23" s="6"/>
      <c r="D23" s="23"/>
      <c r="E23" s="23"/>
      <c r="F23" s="23"/>
      <c r="G23" s="23"/>
      <c r="H23" s="23"/>
      <c r="I23" s="23"/>
      <c r="J23" s="23"/>
      <c r="K23" s="23"/>
      <c r="L23" s="23"/>
      <c r="M23" s="23"/>
      <c r="N23" s="27"/>
    </row>
    <row r="24" spans="1:15" s="10" customFormat="1" x14ac:dyDescent="0.45">
      <c r="A24" s="4" t="s">
        <v>10</v>
      </c>
      <c r="B24" s="4" t="s">
        <v>3</v>
      </c>
      <c r="C24" s="4" t="s">
        <v>4</v>
      </c>
      <c r="D24" s="20">
        <v>8413</v>
      </c>
      <c r="E24" s="20">
        <v>8764</v>
      </c>
      <c r="F24" s="20">
        <v>8923</v>
      </c>
      <c r="G24" s="20">
        <v>9177</v>
      </c>
      <c r="H24" s="20">
        <v>9422</v>
      </c>
      <c r="I24" s="20">
        <v>9573</v>
      </c>
      <c r="J24" s="20">
        <v>9909</v>
      </c>
      <c r="K24" s="20">
        <v>10193</v>
      </c>
      <c r="L24" s="20">
        <v>10453</v>
      </c>
      <c r="M24" s="20">
        <v>10588</v>
      </c>
      <c r="N24" s="21">
        <v>1.3</v>
      </c>
    </row>
    <row r="25" spans="1:15" s="11" customFormat="1" x14ac:dyDescent="0.45">
      <c r="A25" s="5"/>
      <c r="B25" s="5"/>
      <c r="C25" s="5" t="s">
        <v>5</v>
      </c>
      <c r="D25" s="21">
        <v>50.5</v>
      </c>
      <c r="E25" s="21">
        <v>51.5</v>
      </c>
      <c r="F25" s="21">
        <v>51.4</v>
      </c>
      <c r="G25" s="21">
        <v>51.7</v>
      </c>
      <c r="H25" s="21">
        <v>52.2</v>
      </c>
      <c r="I25" s="21">
        <v>52.1</v>
      </c>
      <c r="J25" s="21">
        <v>53.1</v>
      </c>
      <c r="K25" s="21">
        <v>53</v>
      </c>
      <c r="L25" s="21">
        <v>53.6</v>
      </c>
      <c r="M25" s="21">
        <v>52.8</v>
      </c>
      <c r="N25" s="21">
        <v>-0.8</v>
      </c>
    </row>
    <row r="26" spans="1:15" s="10" customFormat="1" x14ac:dyDescent="0.45">
      <c r="A26" s="4"/>
      <c r="B26" s="4" t="s">
        <v>6</v>
      </c>
      <c r="C26" s="4" t="s">
        <v>4</v>
      </c>
      <c r="D26" s="20">
        <v>8235</v>
      </c>
      <c r="E26" s="20">
        <v>8239</v>
      </c>
      <c r="F26" s="20">
        <v>8438</v>
      </c>
      <c r="G26" s="20">
        <v>8582</v>
      </c>
      <c r="H26" s="20">
        <v>8614</v>
      </c>
      <c r="I26" s="20">
        <v>8817</v>
      </c>
      <c r="J26" s="20">
        <v>8756</v>
      </c>
      <c r="K26" s="20">
        <v>9037</v>
      </c>
      <c r="L26" s="20">
        <v>9064</v>
      </c>
      <c r="M26" s="20">
        <v>9467</v>
      </c>
      <c r="N26" s="21">
        <v>4.4000000000000004</v>
      </c>
    </row>
    <row r="27" spans="1:15" s="11" customFormat="1" x14ac:dyDescent="0.45">
      <c r="A27" s="5"/>
      <c r="B27" s="5"/>
      <c r="C27" s="5" t="s">
        <v>5</v>
      </c>
      <c r="D27" s="21">
        <v>49.5</v>
      </c>
      <c r="E27" s="21">
        <v>48.5</v>
      </c>
      <c r="F27" s="21">
        <v>48.6</v>
      </c>
      <c r="G27" s="21">
        <v>48.3</v>
      </c>
      <c r="H27" s="21">
        <v>47.8</v>
      </c>
      <c r="I27" s="21">
        <v>47.9</v>
      </c>
      <c r="J27" s="21">
        <v>46.9</v>
      </c>
      <c r="K27" s="21">
        <v>47</v>
      </c>
      <c r="L27" s="21">
        <v>46.4</v>
      </c>
      <c r="M27" s="21">
        <v>47.2</v>
      </c>
      <c r="N27" s="21">
        <v>0.8</v>
      </c>
    </row>
    <row r="28" spans="1:15" s="9" customFormat="1" x14ac:dyDescent="0.45">
      <c r="A28" s="16"/>
      <c r="B28" s="16" t="s">
        <v>7</v>
      </c>
      <c r="C28" s="16" t="s">
        <v>4</v>
      </c>
      <c r="D28" s="24">
        <v>16648</v>
      </c>
      <c r="E28" s="24">
        <v>17003</v>
      </c>
      <c r="F28" s="24">
        <v>17361</v>
      </c>
      <c r="G28" s="24">
        <v>17759</v>
      </c>
      <c r="H28" s="24">
        <v>18036</v>
      </c>
      <c r="I28" s="24">
        <v>18390</v>
      </c>
      <c r="J28" s="24">
        <v>18665</v>
      </c>
      <c r="K28" s="24">
        <v>19230</v>
      </c>
      <c r="L28" s="24">
        <v>19517</v>
      </c>
      <c r="M28" s="24">
        <v>20055</v>
      </c>
      <c r="N28" s="28">
        <v>2.8</v>
      </c>
      <c r="O28" s="8"/>
    </row>
    <row r="29" spans="1:15" ht="109.5" customHeight="1" x14ac:dyDescent="0.45">
      <c r="A29" s="34" t="s">
        <v>1</v>
      </c>
      <c r="B29" s="34"/>
      <c r="C29" s="34"/>
      <c r="D29" s="34"/>
      <c r="E29" s="34"/>
      <c r="F29" s="34"/>
      <c r="G29" s="34"/>
      <c r="H29" s="34"/>
      <c r="I29" s="34"/>
      <c r="J29" s="34"/>
      <c r="K29" s="34"/>
      <c r="L29" s="34"/>
      <c r="M29" s="34"/>
      <c r="N29" s="34"/>
    </row>
    <row r="30" spans="1:15" s="2" customFormat="1" ht="10.5" x14ac:dyDescent="0.35">
      <c r="A30" s="15"/>
      <c r="C30" s="3"/>
      <c r="N30" s="14"/>
    </row>
  </sheetData>
  <mergeCells count="4">
    <mergeCell ref="A1:N1"/>
    <mergeCell ref="A5:C5"/>
    <mergeCell ref="A3:N3"/>
    <mergeCell ref="A29:N29"/>
  </mergeCells>
  <printOptions horizontalCentered="1"/>
  <pageMargins left="0.25" right="0.25" top="0.75" bottom="0.75" header="0.3" footer="0.3"/>
  <pageSetup scale="85" orientation="landscape" r:id="rId1"/>
  <headerFooter>
    <oddFooter>&amp;L&amp;8
Source: AAMC &amp;D&amp;R&amp;8©2023 Association of American Medical Colleges. 
               This data may be reproduced and distributed with attribution for educational, noncommercial purposes only.</oddFooter>
  </headerFooter>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FACTS Table A-7.1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Brent Bledsoe</dc:creator>
  <cp:lastModifiedBy>Brianna Gunter</cp:lastModifiedBy>
  <cp:lastPrinted>2015-04-02T14:12:31Z</cp:lastPrinted>
  <dcterms:created xsi:type="dcterms:W3CDTF">2009-11-05T19:53:12Z</dcterms:created>
  <dcterms:modified xsi:type="dcterms:W3CDTF">2023-10-20T14:52:16Z</dcterms:modified>
</cp:coreProperties>
</file>